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24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35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276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<sst xmlns="http://schemas.openxmlformats.org/spreadsheetml/2006/main" count="507" uniqueCount="254">
  <si>
    <t>Dossier</t>
  </si>
  <si>
    <t>Date</t>
  </si>
  <si>
    <t>Phase</t>
  </si>
  <si>
    <t>Indice</t>
  </si>
  <si>
    <t>MAITRISE D'OUVRAGE
CENTRE HOSPITALIER ESQUIROL
115 rue du Docteur Marcland
87025 Limoges</t>
  </si>
  <si>
    <t>BE ETUDES SOL : 
    Alpha BTP Ouest
    17 rue Mignet
    87100 LIMOGES</t>
  </si>
  <si>
    <t>COORDONNATEUR SPS : 
    VERITAS - Coordinateur SPS
    Zone Atlantis</t>
  </si>
  <si>
    <t>BUREAU CONTROLE : 
    SOCOTEC
    5 placcce des Frères Mongolfier, ZAC Kergaradec III
    78182 St-Quentin-en-Yvelines</t>
  </si>
  <si>
    <t>BE DEVELOPPEMENT DURABLE : 
    LESENR (VIZEA)
    59 Avenue Augustin Dumont
    92240 Malakoff</t>
  </si>
  <si>
    <t>PAYSAGISTE : 
    Agence B - Jardins et Paysages
    Tonne 1 Chemin des Carreaux
    31670 Labege</t>
  </si>
  <si>
    <t>ECONOMISTE : 
    VANGUARD Construction
    5 rue Paul Bert
    93400 Saint-Ouen-sur-Seine</t>
  </si>
  <si>
    <t>ACOUSTICIEN : 
    GAMBA
    163 rue du Colombier
    31670 Labege</t>
  </si>
  <si>
    <t>BE STRUCTURE - VRD - FLUIDES : 
    NOVAM Ingénierie
    1 Rue Newton
    85300 Challans</t>
  </si>
  <si>
    <t>ARCHITECTE : 
    LEA Architectes
    8 Chemin des Grous de la Selle
    78750 Mareil - Marly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</si>
  <si>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</si>
  <si>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</si>
  <si>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</si>
  <si>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</si>
  <si>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</si>
  <si>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</si>
  <si>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</si>
  <si>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</si>
  <si>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</si>
  <si>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</si>
  <si>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</si>
  <si>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</si>
  <si>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</si>
  <si>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</si>
  <si>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</si>
  <si>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</si>
  <si>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</si>
  <si>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</si>
  <si>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</si>
  <si>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</si>
  <si>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</si>
  <si>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</si>
  <si>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</si>
  <si>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</si>
  <si>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</si>
  <si>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</si>
  <si>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</si>
  <si>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</si>
  <si>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</si>
  <si>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</si>
  <si>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n°05</t>
  </si>
  <si>
    <t>Charpente Métallique</t>
  </si>
  <si>
    <t>3.&amp;</t>
  </si>
  <si>
    <t>DESCRIPTIF DES TRAVAUX</t>
  </si>
  <si>
    <t>5.1</t>
  </si>
  <si>
    <t>Aspect architectural</t>
  </si>
  <si>
    <t>4.T</t>
  </si>
  <si>
    <t>5.1.1</t>
  </si>
  <si>
    <t>Pour mémoire</t>
  </si>
  <si>
    <t>PM</t>
  </si>
  <si>
    <t>9.&amp;</t>
  </si>
  <si>
    <t>4.&amp;</t>
  </si>
  <si>
    <t>Total H.T. :</t>
  </si>
  <si>
    <t>Total T.V.A. (20%) :</t>
  </si>
  <si>
    <t>Total T.T.C. :</t>
  </si>
  <si>
    <t>5.2</t>
  </si>
  <si>
    <t>Travaux préparatoires</t>
  </si>
  <si>
    <t>5.2.1</t>
  </si>
  <si>
    <t>Accès de chantier</t>
  </si>
  <si>
    <t>5.T</t>
  </si>
  <si>
    <t>5.2.1.1</t>
  </si>
  <si>
    <t>5.&amp;</t>
  </si>
  <si>
    <t>5.2.2</t>
  </si>
  <si>
    <t xml:space="preserve">Moyens de levage </t>
  </si>
  <si>
    <t>5.2.2.1</t>
  </si>
  <si>
    <t>Selon CCTP</t>
  </si>
  <si>
    <t>FT</t>
  </si>
  <si>
    <t>5.2.3</t>
  </si>
  <si>
    <t>Etudes préalables</t>
  </si>
  <si>
    <t>5.2.3.1</t>
  </si>
  <si>
    <t>Mission de Base+EXE</t>
  </si>
  <si>
    <t>6.T</t>
  </si>
  <si>
    <t>5.2.3.1.1</t>
  </si>
  <si>
    <t>Quantitatifs</t>
  </si>
  <si>
    <t>5.2.3.1.2</t>
  </si>
  <si>
    <t>Etudes et plan d'exécution</t>
  </si>
  <si>
    <t>6.&amp;</t>
  </si>
  <si>
    <t>5.3</t>
  </si>
  <si>
    <t>Ossature de couverture</t>
  </si>
  <si>
    <t>5.3.1</t>
  </si>
  <si>
    <t>Pannes en oeuvre</t>
  </si>
  <si>
    <t>5.L</t>
  </si>
  <si>
    <t xml:space="preserve">Localisation : Pannes du local CTA - Selon plans structure
</t>
  </si>
  <si>
    <t>5.3.1.1</t>
  </si>
  <si>
    <t>Selon CCTP - Pannes local CTA</t>
  </si>
  <si>
    <t>KG</t>
  </si>
  <si>
    <t>9.M.Z</t>
  </si>
  <si>
    <t>5.3.2</t>
  </si>
  <si>
    <t>Liens de pannes</t>
  </si>
  <si>
    <t xml:space="preserve">Localisation : Entre pannes du local CTA
</t>
  </si>
  <si>
    <t>5.3.2.1</t>
  </si>
  <si>
    <t>Selon CCTP - Liens de pannes local CTA</t>
  </si>
  <si>
    <t>5.3.3</t>
  </si>
  <si>
    <t>Ossature de auvent</t>
  </si>
  <si>
    <t xml:space="preserve">Localisation : Auvent - Selon plans structure.
</t>
  </si>
  <si>
    <t>5.3.3.1</t>
  </si>
  <si>
    <t>Selon CCTP - Ossatures auvent</t>
  </si>
  <si>
    <t>5.3.4</t>
  </si>
  <si>
    <t>Poteaux de auvent</t>
  </si>
  <si>
    <t xml:space="preserve">Localisation : Auvent Selon plans structure.
</t>
  </si>
  <si>
    <t>5.3.4.1</t>
  </si>
  <si>
    <t>Selon CCTP - Poteaux auvent</t>
  </si>
  <si>
    <t>5.3.4.2</t>
  </si>
  <si>
    <t>Selon CCTP - Platines de pré-scellement - fourniture</t>
  </si>
  <si>
    <t>5.4</t>
  </si>
  <si>
    <t>Contreventement &amp; stabilités</t>
  </si>
  <si>
    <t>5.4.1</t>
  </si>
  <si>
    <t>Contreventements</t>
  </si>
  <si>
    <t xml:space="preserve">Localisation : Ensemble des toitures métalliques.
</t>
  </si>
  <si>
    <t>5.4.1.1</t>
  </si>
  <si>
    <t>Selon CCTP - contreventements auvent</t>
  </si>
  <si>
    <t>5.4.1.2</t>
  </si>
  <si>
    <t>Selon CCTP - contreventements CTA</t>
  </si>
  <si>
    <t>5.5</t>
  </si>
  <si>
    <t>Couverture bac-acier</t>
  </si>
  <si>
    <t>5.5.1</t>
  </si>
  <si>
    <t>Nature des travaux</t>
  </si>
  <si>
    <t xml:space="preserve">Localisation : Ensemble des couverture bac acier - selon plans structures et architectes
</t>
  </si>
  <si>
    <t>5.5.1.1</t>
  </si>
  <si>
    <t>Selon CCTP - bac acier local CTA</t>
  </si>
  <si>
    <t>ML</t>
  </si>
  <si>
    <t>5.5.1.2</t>
  </si>
  <si>
    <t>Selon CCTP - bac acier auvent</t>
  </si>
  <si>
    <t>5.5.2</t>
  </si>
  <si>
    <t>Solin zinc</t>
  </si>
  <si>
    <t>5.5.2.1</t>
  </si>
  <si>
    <t xml:space="preserve">Selon CCTP - Solin Auvent </t>
  </si>
  <si>
    <t xml:space="preserve">Localisation : Auvent métallique - contre existant
</t>
  </si>
  <si>
    <t>5.5.3</t>
  </si>
  <si>
    <t>Accessoires</t>
  </si>
  <si>
    <t>5.5.3.1</t>
  </si>
  <si>
    <t>Closoirs crantés - CTA</t>
  </si>
  <si>
    <t>5.5.3.2</t>
  </si>
  <si>
    <t>Closoirs - plat de rive - CTA</t>
  </si>
  <si>
    <t>5.5.3.3</t>
  </si>
  <si>
    <t>Faîtière pour solin - auvent</t>
  </si>
  <si>
    <t>5.5.3.4</t>
  </si>
  <si>
    <t>Divers</t>
  </si>
  <si>
    <t>5.6</t>
  </si>
  <si>
    <t>Protection de la charpente</t>
  </si>
  <si>
    <t>5.6.1</t>
  </si>
  <si>
    <t>Galvanisation à chaud</t>
  </si>
  <si>
    <t>5.U.IMAGE</t>
  </si>
  <si>
    <t>5.6.1.1</t>
  </si>
  <si>
    <t>Selon CCTP - toute la charpente métallique</t>
  </si>
  <si>
    <t>5.6.2</t>
  </si>
  <si>
    <t>Flocage</t>
  </si>
  <si>
    <t>5.6.2.1</t>
  </si>
  <si>
    <t>Selon CCTP - local CTA</t>
  </si>
  <si>
    <t>5.6.3</t>
  </si>
  <si>
    <t>Raccordement</t>
  </si>
  <si>
    <t>5.6.3.1</t>
  </si>
  <si>
    <t>5.7</t>
  </si>
  <si>
    <t>Fin de chantier</t>
  </si>
  <si>
    <t>5.7.1</t>
  </si>
  <si>
    <t>Compte prorata</t>
  </si>
  <si>
    <t>5.7.1.1</t>
  </si>
  <si>
    <t>5.7.2</t>
  </si>
  <si>
    <t>Dossier des Ouvrages Exécutés</t>
  </si>
  <si>
    <t>5.7.2.1</t>
  </si>
  <si>
    <t>D.O.E</t>
  </si>
  <si>
    <t>5.7.3</t>
  </si>
  <si>
    <t>Nettoyage de chantier</t>
  </si>
  <si>
    <t>5.7.3.1</t>
  </si>
  <si>
    <t>5.7.4</t>
  </si>
  <si>
    <t>Protection des ouvrages</t>
  </si>
  <si>
    <t>5.7.4.1</t>
  </si>
  <si>
    <t>RECAPITULATIF
Lot n°05 Charpente Métallique</t>
  </si>
  <si>
    <t>RECAPITULATIF DES CHAPITRES</t>
  </si>
  <si>
    <t>5 - DESCRIPTIF DES TRAVAUX</t>
  </si>
  <si>
    <t>- 5.1 - Aspect architectural</t>
  </si>
  <si>
    <t>- 5.2 - Travaux préparatoires</t>
  </si>
  <si>
    <t>- 5.3 - Ossature de couverture</t>
  </si>
  <si>
    <t>- 5.4 - Contreventement &amp; stabilités</t>
  </si>
  <si>
    <t>- 5.5 - Couverture bac-acier</t>
  </si>
  <si>
    <t>- 5.6 - Protection de la charpente</t>
  </si>
  <si>
    <t>- 5.7 - Fin de chantier</t>
  </si>
  <si>
    <t>Total du lot Charpente Métallique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</si>
  <si>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</si>
  <si>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</si>
  <si>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</si>
  <si>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</si>
  <si>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</si>
  <si>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</si>
  <si>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</si>
  <si>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</si>
  <si>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</si>
  <si>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</si>
  <si>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</si>
  <si>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</si>
  <si>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</si>
  <si>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</si>
  <si>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</si>
  <si>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</si>
  <si>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</si>
  <si>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</si>
  <si>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</si>
  <si>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</si>
  <si>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</si>
  <si>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</si>
  <si>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</si>
  <si>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</si>
  <si>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</si>
  <si>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</si>
  <si>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</si>
  <si>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</si>
  <si>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</si>
  <si>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</si>
  <si>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</si>
  <si>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</si>
  <si>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</si>
  <si>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[NOM OPERATION]</t>
  </si>
  <si>
    <t>24.1225 NM44</t>
  </si>
  <si>
    <t>24/12/2025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</si>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</sst>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0"/>
    <numFmt numFmtId="164" formatCode="#,##0.00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"/>
    <numFmt numFmtId="168" formatCode="#,##0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4" formatCode="#,##0.000"/>
    <numFmt numFmtId="167" formatCode="#,##0.00\ [$€];[Red]-#,##0.00\ [$€]"/>
    <numFmt numFmtId="167" formatCode="#,##0.00\ [$€];[Red]-#,##0.00\ [$€]"/>
  </numFmts>
  <fonts count="1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3" fillId="0" borderId="0" xfId="0" applyNumberFormat="1" applyFont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8" fontId="10" fillId="0" borderId="9" xfId="0" applyNumberFormat="1" applyFont="1" applyBorder="1" applyAlignment="1">
      <alignment horizontal="right" vertical="top" wrapText="1"/>
    </xf>
    <xf numFmtId="168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6a7853e3-0f2b-4888-af71-85845512a570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10" t="s">
        <v>13</v>
      </c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10" t="s">
        <v>12</v>
      </c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10" t="s">
        <v>11</v>
      </c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10" t="s">
        <v>10</v>
      </c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1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10" t="s">
        <v>9</v>
      </c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10" t="s">
        <v>8</v>
      </c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10" t="s">
        <v>7</v>
      </c>
      <c r="C64" s="6"/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10" t="s">
        <v>6</v>
      </c>
      <c r="C71" s="6"/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10" t="s">
        <v>5</v>
      </c>
      <c r="C78" s="6"/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5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B78:C84"/>
    <mergeCell ref="B71:C77"/>
    <mergeCell ref="B64:C70"/>
    <mergeCell ref="B57:C63"/>
    <mergeCell ref="B50:C56"/>
    <mergeCell ref="B43:C49"/>
    <mergeCell ref="B36:C42"/>
    <mergeCell ref="B29:C35"/>
    <mergeCell ref="B22:C28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314"/>
  <sheetViews>
    <sheetView showGridLines="0" tabSelected="1" workbookViewId="0">
      <pane ySplit="3" topLeftCell="A4" activePane="bottomLeft" state="frozen"/>
      <selection pane="bottomLeft" activeCell="H24" sqref="H24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M1" s="7" t="s">
        <v>25</v>
      </c>
      <c r="N1" s="7" t="s">
        <v>26</v>
      </c>
      <c r="O1" s="7" t="s">
        <v>27</v>
      </c>
      <c r="P1" s="7" t="s">
        <v>28</v>
      </c>
      <c r="Q1" s="7" t="s">
        <v>29</v>
      </c>
    </row>
    <row r="3" spans="1:17">
      <c r="A3" s="7" t="s">
        <v>30</v>
      </c>
      <c r="B3" s="26" t="s">
        <v>31</v>
      </c>
      <c r="C3" s="26" t="s">
        <v>32</v>
      </c>
      <c r="D3" s="26"/>
      <c r="E3" s="26"/>
      <c r="F3" s="26" t="s">
        <v>19</v>
      </c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43</v>
      </c>
    </row>
    <row r="4" spans="1:17" ht="22.2338" customHeight="1">
      <c r="A4" s="7">
        <v>2</v>
      </c>
      <c r="B4" s="27" t="s">
        <v>44</v>
      </c>
      <c r="C4" s="28" t="s">
        <v>45</v>
      </c>
      <c r="D4" s="28"/>
      <c r="E4" s="28"/>
      <c r="F4" s="28"/>
      <c r="G4" s="28"/>
      <c r="H4" s="28"/>
      <c r="I4" s="28"/>
      <c r="J4" s="28"/>
      <c r="K4" s="7"/>
    </row>
    <row r="5" spans="1:17" hidden="1">
      <c r="A5" s="7">
        <v>3</v>
      </c>
    </row>
    <row r="6" spans="1:17" hidden="1">
      <c r="A6" s="7" t="s">
        <v>46</v>
      </c>
    </row>
    <row r="7" spans="1:17" hidden="1">
      <c r="A7" s="7">
        <v>3</v>
      </c>
    </row>
    <row r="8" spans="1:17" hidden="1">
      <c r="A8" s="7" t="s">
        <v>46</v>
      </c>
    </row>
    <row r="9" spans="1:17" hidden="1">
      <c r="A9" s="7">
        <v>3</v>
      </c>
    </row>
    <row r="10" spans="1:17" hidden="1">
      <c r="A10" s="7" t="s">
        <v>46</v>
      </c>
    </row>
    <row r="11" spans="1:17" hidden="1">
      <c r="A11" s="7">
        <v>3</v>
      </c>
    </row>
    <row r="12" spans="1:17" hidden="1">
      <c r="A12" s="7" t="s">
        <v>46</v>
      </c>
    </row>
    <row r="13" spans="1:17" ht="18.6038" customHeight="1">
      <c r="A13" s="7">
        <v>3</v>
      </c>
      <c r="B13" s="29">
        <v>5</v>
      </c>
      <c r="C13" s="30" t="s">
        <v>47</v>
      </c>
      <c r="D13" s="30"/>
      <c r="E13" s="30"/>
      <c r="F13" s="30"/>
      <c r="G13" s="30"/>
      <c r="H13" s="30"/>
      <c r="I13" s="30"/>
      <c r="J13" s="30"/>
      <c r="K13" s="7"/>
    </row>
    <row r="14" spans="1:17" ht="18.0125" customHeight="1">
      <c r="A14" s="7">
        <v>4</v>
      </c>
      <c r="B14" s="29" t="s">
        <v>48</v>
      </c>
      <c r="C14" s="31" t="s">
        <v>49</v>
      </c>
      <c r="D14" s="31"/>
      <c r="E14" s="31"/>
      <c r="F14" s="31"/>
      <c r="G14" s="31"/>
      <c r="H14" s="31"/>
      <c r="I14" s="31"/>
      <c r="J14" s="31"/>
      <c r="K14" s="7"/>
    </row>
    <row r="15" spans="1:17" hidden="1">
      <c r="A15" s="7" t="s">
        <v>50</v>
      </c>
    </row>
    <row r="16" spans="1:17" hidden="1">
      <c r="A16" s="7" t="s">
        <v>50</v>
      </c>
    </row>
    <row r="17" spans="1:17" hidden="1">
      <c r="A17" s="7" t="s">
        <v>50</v>
      </c>
    </row>
    <row r="18" spans="1:17" hidden="1">
      <c r="A18" s="7" t="s">
        <v>50</v>
      </c>
    </row>
    <row r="19" spans="1:17" hidden="1">
      <c r="A19" s="7" t="s">
        <v>50</v>
      </c>
    </row>
    <row r="20" spans="1:17" hidden="1">
      <c r="A20" s="7" t="s">
        <v>50</v>
      </c>
    </row>
    <row r="21" spans="1:17" hidden="1">
      <c r="A21" s="7" t="s">
        <v>50</v>
      </c>
    </row>
    <row r="22" spans="1:17" hidden="1">
      <c r="A22" s="7" t="s">
        <v>50</v>
      </c>
    </row>
    <row r="23" spans="1:17" hidden="1">
      <c r="A23" s="7" t="s">
        <v>50</v>
      </c>
    </row>
    <row r="24" spans="1:17">
      <c r="A24" s="7">
        <v>9</v>
      </c>
      <c r="B24" s="32" t="s">
        <v>51</v>
      </c>
      <c r="C24" s="33" t="s">
        <v>52</v>
      </c>
      <c r="D24" s="34"/>
      <c r="E24" s="34"/>
      <c r="F24" s="35" t="s">
        <v>53</v>
      </c>
      <c r="G24" s="36"/>
      <c r="H24" s="37"/>
      <c r="I24" s="38"/>
      <c r="J24" s="39">
        <f>IF(AND(G24= "",H24= ""), 0, ROUND(ROUND(I24, 2) * ROUND(IF(H24="",G24,H24),  3), 2))</f>
        <v/>
      </c>
      <c r="K24" s="7"/>
      <c r="M24" s="40">
        <v>0.2</v>
      </c>
      <c r="Q24" s="7">
        <v>9337</v>
      </c>
    </row>
    <row r="25" spans="1:17" hidden="1">
      <c r="A25" s="7" t="s">
        <v>54</v>
      </c>
    </row>
    <row r="26" spans="1:17">
      <c r="A26" s="7" t="s">
        <v>55</v>
      </c>
      <c r="B26" s="34"/>
      <c r="C26" s="34"/>
      <c r="D26" s="34"/>
      <c r="E26" s="34"/>
      <c r="F26" s="34"/>
      <c r="G26" s="34"/>
      <c r="H26" s="34"/>
      <c r="I26" s="34"/>
      <c r="J26" s="34"/>
    </row>
    <row r="27" spans="1:17" ht="16.9125" customHeight="1">
      <c r="B27" s="34"/>
      <c r="C27" s="41" t="s">
        <v>49</v>
      </c>
      <c r="D27" s="42"/>
      <c r="E27" s="42"/>
      <c r="F27" s="43"/>
      <c r="G27" s="43"/>
      <c r="H27" s="43"/>
      <c r="I27" s="43"/>
      <c r="J27" s="44"/>
    </row>
    <row r="28" spans="1:17">
      <c r="B28" s="34"/>
      <c r="C28" s="45"/>
      <c r="D28" s="7"/>
      <c r="E28" s="7"/>
      <c r="F28" s="7"/>
      <c r="G28" s="7"/>
      <c r="H28" s="7"/>
      <c r="I28" s="7"/>
      <c r="J28" s="8"/>
    </row>
    <row r="29" spans="1:17">
      <c r="B29" s="34"/>
      <c r="C29" s="46" t="s">
        <v>56</v>
      </c>
      <c r="D29" s="47"/>
      <c r="E29" s="47"/>
      <c r="F29" s="48">
        <f>SUMIF(K15:K26, IF(K14="","",K14), J15:J26)</f>
        <v/>
      </c>
      <c r="G29" s="48"/>
      <c r="H29" s="48"/>
      <c r="I29" s="48"/>
      <c r="J29" s="49"/>
    </row>
    <row r="30" spans="1:17" hidden="1">
      <c r="B30" s="34"/>
      <c r="C30" s="50" t="s">
        <v>57</v>
      </c>
      <c r="D30" s="51"/>
      <c r="E30" s="51"/>
      <c r="F30" s="52">
        <f>ROUND(SUMIF(K15:K26, IF(K14="","",K14), J15:J26) * 0.2, 2)</f>
        <v/>
      </c>
      <c r="G30" s="52"/>
      <c r="H30" s="52"/>
      <c r="I30" s="52"/>
      <c r="J30" s="53"/>
    </row>
    <row r="31" spans="1:17" hidden="1">
      <c r="B31" s="34"/>
      <c r="C31" s="46" t="s">
        <v>58</v>
      </c>
      <c r="D31" s="47"/>
      <c r="E31" s="47"/>
      <c r="F31" s="48">
        <f>SUM(F29:F30)</f>
        <v/>
      </c>
      <c r="G31" s="48"/>
      <c r="H31" s="48"/>
      <c r="I31" s="48"/>
      <c r="J31" s="49"/>
    </row>
    <row r="32" spans="1:17" ht="18.0125" customHeight="1">
      <c r="A32" s="7">
        <v>4</v>
      </c>
      <c r="B32" s="29" t="s">
        <v>59</v>
      </c>
      <c r="C32" s="31" t="s">
        <v>60</v>
      </c>
      <c r="D32" s="31"/>
      <c r="E32" s="31"/>
      <c r="F32" s="31"/>
      <c r="G32" s="31"/>
      <c r="H32" s="31"/>
      <c r="I32" s="31"/>
      <c r="J32" s="31"/>
      <c r="K32" s="7"/>
    </row>
    <row r="33" spans="1:17">
      <c r="A33" s="7">
        <v>5</v>
      </c>
      <c r="B33" s="29" t="s">
        <v>61</v>
      </c>
      <c r="C33" s="54" t="s">
        <v>62</v>
      </c>
      <c r="D33" s="54"/>
      <c r="E33" s="54"/>
      <c r="F33" s="54"/>
      <c r="G33" s="54"/>
      <c r="H33" s="54"/>
      <c r="I33" s="54"/>
      <c r="J33" s="54"/>
      <c r="K33" s="7"/>
    </row>
    <row r="34" spans="1:17" hidden="1">
      <c r="A34" s="7" t="s">
        <v>63</v>
      </c>
    </row>
    <row r="35" spans="1:17">
      <c r="A35" s="7">
        <v>9</v>
      </c>
      <c r="B35" s="32" t="s">
        <v>64</v>
      </c>
      <c r="C35" s="33" t="s">
        <v>52</v>
      </c>
      <c r="D35" s="34"/>
      <c r="E35" s="34"/>
      <c r="F35" s="35" t="s">
        <v>53</v>
      </c>
      <c r="G35" s="36"/>
      <c r="H35" s="37"/>
      <c r="I35" s="38"/>
      <c r="J35" s="39">
        <f>IF(AND(G35= "",H35= ""), 0, ROUND(ROUND(I35, 2) * ROUND(IF(H35="",G35,H35),  3), 2))</f>
        <v/>
      </c>
      <c r="K35" s="7"/>
      <c r="M35" s="40">
        <v>0.2</v>
      </c>
      <c r="Q35" s="7">
        <v>9337</v>
      </c>
    </row>
    <row r="36" spans="1:17" hidden="1">
      <c r="A36" s="7" t="s">
        <v>54</v>
      </c>
    </row>
    <row r="37" spans="1:17" hidden="1">
      <c r="A37" s="7" t="s">
        <v>65</v>
      </c>
    </row>
    <row r="38" spans="1:17" ht="16.9125" customHeight="1">
      <c r="A38" s="7">
        <v>5</v>
      </c>
      <c r="B38" s="29" t="s">
        <v>66</v>
      </c>
      <c r="C38" s="54" t="s">
        <v>67</v>
      </c>
      <c r="D38" s="54"/>
      <c r="E38" s="54"/>
      <c r="F38" s="54"/>
      <c r="G38" s="54"/>
      <c r="H38" s="54"/>
      <c r="I38" s="54"/>
      <c r="J38" s="54"/>
      <c r="K38" s="7"/>
    </row>
    <row r="39" spans="1:17" hidden="1">
      <c r="A39" s="7" t="s">
        <v>63</v>
      </c>
    </row>
    <row r="40" spans="1:17">
      <c r="A40" s="7">
        <v>9</v>
      </c>
      <c r="B40" s="32" t="s">
        <v>68</v>
      </c>
      <c r="C40" s="33" t="s">
        <v>69</v>
      </c>
      <c r="D40" s="34"/>
      <c r="E40" s="34"/>
      <c r="F40" s="35" t="s">
        <v>70</v>
      </c>
      <c r="G40" s="55">
        <v>2</v>
      </c>
      <c r="H40" s="56"/>
      <c r="I40" s="38"/>
      <c r="J40" s="39">
        <f>IF(AND(G40= "",H40= ""), 0, ROUND(ROUND(I40, 2) * ROUND(IF(H40="",G40,H40),  0), 2))</f>
        <v/>
      </c>
      <c r="K40" s="7"/>
      <c r="M40" s="40">
        <v>0.2</v>
      </c>
      <c r="Q40" s="7">
        <v>9337</v>
      </c>
    </row>
    <row r="41" spans="1:17" hidden="1">
      <c r="A41" s="7" t="s">
        <v>54</v>
      </c>
    </row>
    <row r="42" spans="1:17" hidden="1">
      <c r="A42" s="7" t="s">
        <v>65</v>
      </c>
    </row>
    <row r="43" spans="1:17" ht="16.9125" customHeight="1">
      <c r="A43" s="7">
        <v>5</v>
      </c>
      <c r="B43" s="29" t="s">
        <v>71</v>
      </c>
      <c r="C43" s="54" t="s">
        <v>72</v>
      </c>
      <c r="D43" s="54"/>
      <c r="E43" s="54"/>
      <c r="F43" s="54"/>
      <c r="G43" s="54"/>
      <c r="H43" s="54"/>
      <c r="I43" s="54"/>
      <c r="J43" s="54"/>
      <c r="K43" s="7"/>
    </row>
    <row r="44" spans="1:17" hidden="1">
      <c r="A44" s="7" t="s">
        <v>63</v>
      </c>
    </row>
    <row r="45" spans="1:17" hidden="1">
      <c r="A45" s="7" t="s">
        <v>63</v>
      </c>
    </row>
    <row r="46" spans="1:17">
      <c r="A46" s="7">
        <v>6</v>
      </c>
      <c r="B46" s="29" t="s">
        <v>73</v>
      </c>
      <c r="C46" s="57" t="s">
        <v>74</v>
      </c>
      <c r="D46" s="57"/>
      <c r="E46" s="57"/>
      <c r="F46" s="57"/>
      <c r="G46" s="57"/>
      <c r="H46" s="57"/>
      <c r="I46" s="57"/>
      <c r="J46" s="57"/>
      <c r="K46" s="7"/>
    </row>
    <row r="47" spans="1:17" hidden="1">
      <c r="A47" s="7" t="s">
        <v>75</v>
      </c>
    </row>
    <row r="48" spans="1:17" hidden="1">
      <c r="A48" s="7" t="s">
        <v>75</v>
      </c>
    </row>
    <row r="49" spans="1:17" hidden="1">
      <c r="A49" s="7" t="s">
        <v>75</v>
      </c>
    </row>
    <row r="50" spans="1:17" hidden="1">
      <c r="A50" s="7" t="s">
        <v>75</v>
      </c>
    </row>
    <row r="51" spans="1:17">
      <c r="A51" s="7">
        <v>9</v>
      </c>
      <c r="B51" s="32" t="s">
        <v>76</v>
      </c>
      <c r="C51" s="33" t="s">
        <v>77</v>
      </c>
      <c r="D51" s="34"/>
      <c r="E51" s="34"/>
      <c r="F51" s="35" t="s">
        <v>70</v>
      </c>
      <c r="G51" s="55">
        <v>1</v>
      </c>
      <c r="H51" s="56"/>
      <c r="I51" s="38"/>
      <c r="J51" s="39">
        <f>IF(AND(G51= "",H51= ""), 0, ROUND(ROUND(I51, 2) * ROUND(IF(H51="",G51,H51),  0), 2))</f>
        <v/>
      </c>
      <c r="K51" s="7"/>
      <c r="M51" s="40">
        <v>0.2</v>
      </c>
      <c r="Q51" s="7">
        <v>9337</v>
      </c>
    </row>
    <row r="52" spans="1:17" hidden="1">
      <c r="A52" s="7" t="s">
        <v>54</v>
      </c>
    </row>
    <row r="53" spans="1:17">
      <c r="A53" s="7">
        <v>9</v>
      </c>
      <c r="B53" s="32" t="s">
        <v>78</v>
      </c>
      <c r="C53" s="33" t="s">
        <v>79</v>
      </c>
      <c r="D53" s="34"/>
      <c r="E53" s="34"/>
      <c r="F53" s="35" t="s">
        <v>70</v>
      </c>
      <c r="G53" s="55">
        <v>1</v>
      </c>
      <c r="H53" s="56"/>
      <c r="I53" s="38"/>
      <c r="J53" s="39">
        <f>IF(AND(G53= "",H53= ""), 0, ROUND(ROUND(I53, 2) * ROUND(IF(H53="",G53,H53),  0), 2))</f>
        <v/>
      </c>
      <c r="K53" s="7"/>
      <c r="M53" s="40">
        <v>0.2</v>
      </c>
      <c r="Q53" s="7">
        <v>9337</v>
      </c>
    </row>
    <row r="54" spans="1:17" hidden="1">
      <c r="A54" s="7" t="s">
        <v>54</v>
      </c>
    </row>
    <row r="55" spans="1:17" hidden="1">
      <c r="A55" s="7" t="s">
        <v>80</v>
      </c>
    </row>
    <row r="56" spans="1:17" hidden="1">
      <c r="A56" s="7" t="s">
        <v>65</v>
      </c>
    </row>
    <row r="57" spans="1:17">
      <c r="A57" s="7" t="s">
        <v>55</v>
      </c>
      <c r="B57" s="34"/>
      <c r="C57" s="34"/>
      <c r="D57" s="34"/>
      <c r="E57" s="34"/>
      <c r="F57" s="34"/>
      <c r="G57" s="34"/>
      <c r="H57" s="34"/>
      <c r="I57" s="34"/>
      <c r="J57" s="34"/>
    </row>
    <row r="58" spans="1:17" ht="16.9125" customHeight="1">
      <c r="B58" s="34"/>
      <c r="C58" s="41" t="s">
        <v>60</v>
      </c>
      <c r="D58" s="42"/>
      <c r="E58" s="42"/>
      <c r="F58" s="43"/>
      <c r="G58" s="43"/>
      <c r="H58" s="43"/>
      <c r="I58" s="43"/>
      <c r="J58" s="44"/>
    </row>
    <row r="59" spans="1:17">
      <c r="B59" s="34"/>
      <c r="C59" s="45"/>
      <c r="D59" s="7"/>
      <c r="E59" s="7"/>
      <c r="F59" s="7"/>
      <c r="G59" s="7"/>
      <c r="H59" s="7"/>
      <c r="I59" s="7"/>
      <c r="J59" s="8"/>
    </row>
    <row r="60" spans="1:17">
      <c r="B60" s="34"/>
      <c r="C60" s="46" t="s">
        <v>56</v>
      </c>
      <c r="D60" s="47"/>
      <c r="E60" s="47"/>
      <c r="F60" s="48">
        <f>SUMIF(K33:K57, IF(K32="","",K32), J33:J57)</f>
        <v/>
      </c>
      <c r="G60" s="48"/>
      <c r="H60" s="48"/>
      <c r="I60" s="48"/>
      <c r="J60" s="49"/>
    </row>
    <row r="61" spans="1:17" hidden="1">
      <c r="B61" s="34"/>
      <c r="C61" s="50" t="s">
        <v>57</v>
      </c>
      <c r="D61" s="51"/>
      <c r="E61" s="51"/>
      <c r="F61" s="52">
        <f>ROUND(SUMIF(K33:K57, IF(K32="","",K32), J33:J57) * 0.2, 2)</f>
        <v/>
      </c>
      <c r="G61" s="52"/>
      <c r="H61" s="52"/>
      <c r="I61" s="52"/>
      <c r="J61" s="53"/>
    </row>
    <row r="62" spans="1:17" hidden="1">
      <c r="B62" s="34"/>
      <c r="C62" s="46" t="s">
        <v>58</v>
      </c>
      <c r="D62" s="47"/>
      <c r="E62" s="47"/>
      <c r="F62" s="48">
        <f>SUM(F60:F61)</f>
        <v/>
      </c>
      <c r="G62" s="48"/>
      <c r="H62" s="48"/>
      <c r="I62" s="48"/>
      <c r="J62" s="49"/>
    </row>
    <row r="63" spans="1:17">
      <c r="A63" s="7">
        <v>4</v>
      </c>
      <c r="B63" s="29" t="s">
        <v>81</v>
      </c>
      <c r="C63" s="31" t="s">
        <v>82</v>
      </c>
      <c r="D63" s="31"/>
      <c r="E63" s="31"/>
      <c r="F63" s="31"/>
      <c r="G63" s="31"/>
      <c r="H63" s="31"/>
      <c r="I63" s="31"/>
      <c r="J63" s="31"/>
      <c r="K63" s="7"/>
    </row>
    <row r="64" spans="1:17">
      <c r="A64" s="7">
        <v>5</v>
      </c>
      <c r="B64" s="29" t="s">
        <v>83</v>
      </c>
      <c r="C64" s="54" t="s">
        <v>84</v>
      </c>
      <c r="D64" s="54"/>
      <c r="E64" s="54"/>
      <c r="F64" s="54"/>
      <c r="G64" s="54"/>
      <c r="H64" s="54"/>
      <c r="I64" s="54"/>
      <c r="J64" s="54"/>
      <c r="K64" s="7"/>
    </row>
    <row r="65" spans="1:17" hidden="1">
      <c r="A65" s="7" t="s">
        <v>63</v>
      </c>
    </row>
    <row r="66" spans="1:17" hidden="1">
      <c r="A66" s="7" t="s">
        <v>63</v>
      </c>
    </row>
    <row r="67" spans="1:17" hidden="1">
      <c r="A67" s="7" t="s">
        <v>63</v>
      </c>
    </row>
    <row r="68" spans="1:17" hidden="1">
      <c r="A68" s="7" t="s">
        <v>63</v>
      </c>
    </row>
    <row r="69" spans="1:17" hidden="1">
      <c r="A69" s="7" t="s">
        <v>63</v>
      </c>
    </row>
    <row r="70" spans="1:17" hidden="1">
      <c r="A70" s="7" t="s">
        <v>63</v>
      </c>
    </row>
    <row r="71" spans="1:17" hidden="1">
      <c r="A71" s="7" t="s">
        <v>63</v>
      </c>
    </row>
    <row r="72" spans="1:17" hidden="1">
      <c r="A72" s="7" t="s">
        <v>63</v>
      </c>
    </row>
    <row r="73" spans="1:17" hidden="1">
      <c r="A73" s="7" t="s">
        <v>63</v>
      </c>
    </row>
    <row r="74" spans="1:17" ht="22.75" customHeight="1">
      <c r="A74" s="7" t="s">
        <v>85</v>
      </c>
      <c r="B74" s="58"/>
      <c r="C74" s="58" t="s">
        <v>86</v>
      </c>
      <c r="D74" s="58"/>
      <c r="E74" s="58"/>
      <c r="F74" s="58"/>
      <c r="G74" s="58"/>
      <c r="H74" s="58"/>
      <c r="I74" s="58"/>
      <c r="J74" s="58"/>
    </row>
    <row r="75" spans="1:17">
      <c r="A75" s="7">
        <v>9</v>
      </c>
      <c r="B75" s="32" t="s">
        <v>87</v>
      </c>
      <c r="C75" s="33" t="s">
        <v>88</v>
      </c>
      <c r="D75" s="34"/>
      <c r="E75" s="34"/>
      <c r="F75" s="35" t="s">
        <v>89</v>
      </c>
      <c r="G75" s="55">
        <v>523</v>
      </c>
      <c r="H75" s="56"/>
      <c r="I75" s="38"/>
      <c r="J75" s="39">
        <f>IF(AND(G75= "",H75= ""), 0, ROUND(ROUND(I75, 2) * ROUND(IF(H75="",G75,H75),  0), 2))</f>
        <v/>
      </c>
      <c r="K75" s="7"/>
      <c r="M75" s="40">
        <v>0.2</v>
      </c>
      <c r="Q75" s="7">
        <v>9337</v>
      </c>
    </row>
    <row r="76" spans="1:17" hidden="1">
      <c r="A76" s="7" t="s">
        <v>90</v>
      </c>
    </row>
    <row r="77" spans="1:17" hidden="1">
      <c r="A77" s="7" t="s">
        <v>54</v>
      </c>
    </row>
    <row r="78" spans="1:17" hidden="1">
      <c r="A78" s="7" t="s">
        <v>65</v>
      </c>
    </row>
    <row r="79" spans="1:17" ht="16.9125" customHeight="1">
      <c r="A79" s="7">
        <v>5</v>
      </c>
      <c r="B79" s="29" t="s">
        <v>91</v>
      </c>
      <c r="C79" s="54" t="s">
        <v>92</v>
      </c>
      <c r="D79" s="54"/>
      <c r="E79" s="54"/>
      <c r="F79" s="54"/>
      <c r="G79" s="54"/>
      <c r="H79" s="54"/>
      <c r="I79" s="54"/>
      <c r="J79" s="54"/>
      <c r="K79" s="7"/>
    </row>
    <row r="80" spans="1:17" hidden="1">
      <c r="A80" s="7" t="s">
        <v>63</v>
      </c>
    </row>
    <row r="81" spans="1:17" hidden="1">
      <c r="A81" s="7" t="s">
        <v>63</v>
      </c>
    </row>
    <row r="82" spans="1:17" hidden="1">
      <c r="A82" s="7" t="s">
        <v>63</v>
      </c>
    </row>
    <row r="83" spans="1:17" hidden="1">
      <c r="A83" s="7" t="s">
        <v>63</v>
      </c>
    </row>
    <row r="84" spans="1:17" hidden="1">
      <c r="A84" s="7" t="s">
        <v>63</v>
      </c>
    </row>
    <row r="85" spans="1:17" hidden="1">
      <c r="A85" s="7" t="s">
        <v>63</v>
      </c>
    </row>
    <row r="86" spans="1:17" hidden="1">
      <c r="A86" s="7" t="s">
        <v>63</v>
      </c>
    </row>
    <row r="87" spans="1:17" ht="22.75" customHeight="1">
      <c r="A87" s="7" t="s">
        <v>85</v>
      </c>
      <c r="B87" s="58"/>
      <c r="C87" s="58" t="s">
        <v>93</v>
      </c>
      <c r="D87" s="58"/>
      <c r="E87" s="58"/>
      <c r="F87" s="58"/>
      <c r="G87" s="58"/>
      <c r="H87" s="58"/>
      <c r="I87" s="58"/>
      <c r="J87" s="58"/>
    </row>
    <row r="88" spans="1:17">
      <c r="A88" s="7">
        <v>9</v>
      </c>
      <c r="B88" s="32" t="s">
        <v>94</v>
      </c>
      <c r="C88" s="33" t="s">
        <v>95</v>
      </c>
      <c r="D88" s="34"/>
      <c r="E88" s="34"/>
      <c r="F88" s="35" t="s">
        <v>89</v>
      </c>
      <c r="G88" s="55">
        <v>14</v>
      </c>
      <c r="H88" s="56"/>
      <c r="I88" s="38"/>
      <c r="J88" s="39">
        <f>IF(AND(G88= "",H88= ""), 0, ROUND(ROUND(I88, 2) * ROUND(IF(H88="",G88,H88),  0), 2))</f>
        <v/>
      </c>
      <c r="K88" s="7"/>
      <c r="M88" s="40">
        <v>0.2</v>
      </c>
      <c r="Q88" s="7">
        <v>9337</v>
      </c>
    </row>
    <row r="89" spans="1:17" hidden="1">
      <c r="A89" s="7" t="s">
        <v>90</v>
      </c>
    </row>
    <row r="90" spans="1:17" hidden="1">
      <c r="A90" s="7" t="s">
        <v>54</v>
      </c>
    </row>
    <row r="91" spans="1:17" hidden="1">
      <c r="A91" s="7" t="s">
        <v>65</v>
      </c>
    </row>
    <row r="92" spans="1:17">
      <c r="A92" s="7">
        <v>5</v>
      </c>
      <c r="B92" s="29" t="s">
        <v>96</v>
      </c>
      <c r="C92" s="54" t="s">
        <v>97</v>
      </c>
      <c r="D92" s="54"/>
      <c r="E92" s="54"/>
      <c r="F92" s="54"/>
      <c r="G92" s="54"/>
      <c r="H92" s="54"/>
      <c r="I92" s="54"/>
      <c r="J92" s="54"/>
      <c r="K92" s="7"/>
    </row>
    <row r="93" spans="1:17" hidden="1">
      <c r="A93" s="7" t="s">
        <v>63</v>
      </c>
    </row>
    <row r="94" spans="1:17" hidden="1">
      <c r="A94" s="7" t="s">
        <v>63</v>
      </c>
    </row>
    <row r="95" spans="1:17" hidden="1">
      <c r="A95" s="7" t="s">
        <v>63</v>
      </c>
    </row>
    <row r="96" spans="1:17" hidden="1">
      <c r="A96" s="7" t="s">
        <v>63</v>
      </c>
    </row>
    <row r="97" spans="1:17" hidden="1">
      <c r="A97" s="7" t="s">
        <v>63</v>
      </c>
    </row>
    <row r="98" spans="1:17" hidden="1">
      <c r="A98" s="7" t="s">
        <v>63</v>
      </c>
    </row>
    <row r="99" spans="1:17" hidden="1">
      <c r="A99" s="7" t="s">
        <v>63</v>
      </c>
    </row>
    <row r="100" spans="1:17" hidden="1">
      <c r="A100" s="7" t="s">
        <v>63</v>
      </c>
    </row>
    <row r="101" spans="1:17" ht="22.75" customHeight="1">
      <c r="A101" s="7" t="s">
        <v>85</v>
      </c>
      <c r="B101" s="58"/>
      <c r="C101" s="58" t="s">
        <v>98</v>
      </c>
      <c r="D101" s="58"/>
      <c r="E101" s="58"/>
      <c r="F101" s="58"/>
      <c r="G101" s="58"/>
      <c r="H101" s="58"/>
      <c r="I101" s="58"/>
      <c r="J101" s="58"/>
    </row>
    <row r="102" spans="1:17">
      <c r="A102" s="7">
        <v>9</v>
      </c>
      <c r="B102" s="32" t="s">
        <v>99</v>
      </c>
      <c r="C102" s="33" t="s">
        <v>100</v>
      </c>
      <c r="D102" s="34"/>
      <c r="E102" s="34"/>
      <c r="F102" s="35" t="s">
        <v>89</v>
      </c>
      <c r="G102" s="55">
        <v>1209</v>
      </c>
      <c r="H102" s="56"/>
      <c r="I102" s="38"/>
      <c r="J102" s="39">
        <f>IF(AND(G102= "",H102= ""), 0, ROUND(ROUND(I102, 2) * ROUND(IF(H102="",G102,H102),  0), 2))</f>
        <v/>
      </c>
      <c r="K102" s="7"/>
      <c r="M102" s="40">
        <v>0.2</v>
      </c>
      <c r="Q102" s="7">
        <v>9337</v>
      </c>
    </row>
    <row r="103" spans="1:17" hidden="1">
      <c r="A103" s="7" t="s">
        <v>54</v>
      </c>
    </row>
    <row r="104" spans="1:17" hidden="1">
      <c r="A104" s="7" t="s">
        <v>65</v>
      </c>
    </row>
    <row r="105" spans="1:17">
      <c r="A105" s="7">
        <v>5</v>
      </c>
      <c r="B105" s="29" t="s">
        <v>101</v>
      </c>
      <c r="C105" s="54" t="s">
        <v>102</v>
      </c>
      <c r="D105" s="54"/>
      <c r="E105" s="54"/>
      <c r="F105" s="54"/>
      <c r="G105" s="54"/>
      <c r="H105" s="54"/>
      <c r="I105" s="54"/>
      <c r="J105" s="54"/>
      <c r="K105" s="7"/>
    </row>
    <row r="106" spans="1:17" hidden="1">
      <c r="A106" s="7" t="s">
        <v>63</v>
      </c>
    </row>
    <row r="107" spans="1:17" hidden="1">
      <c r="A107" s="7" t="s">
        <v>63</v>
      </c>
    </row>
    <row r="108" spans="1:17" hidden="1">
      <c r="A108" s="7" t="s">
        <v>63</v>
      </c>
    </row>
    <row r="109" spans="1:17" hidden="1">
      <c r="A109" s="7" t="s">
        <v>63</v>
      </c>
    </row>
    <row r="110" spans="1:17" hidden="1">
      <c r="A110" s="7" t="s">
        <v>63</v>
      </c>
    </row>
    <row r="111" spans="1:17" hidden="1">
      <c r="A111" s="7" t="s">
        <v>63</v>
      </c>
    </row>
    <row r="112" spans="1:17" hidden="1">
      <c r="A112" s="7" t="s">
        <v>63</v>
      </c>
    </row>
    <row r="113" spans="1:17" hidden="1">
      <c r="A113" s="7" t="s">
        <v>63</v>
      </c>
    </row>
    <row r="114" spans="1:17" hidden="1">
      <c r="A114" s="7" t="s">
        <v>63</v>
      </c>
    </row>
    <row r="115" spans="1:17" hidden="1">
      <c r="A115" s="7" t="s">
        <v>63</v>
      </c>
    </row>
    <row r="116" spans="1:17" ht="22.75" customHeight="1">
      <c r="A116" s="7" t="s">
        <v>85</v>
      </c>
      <c r="B116" s="58"/>
      <c r="C116" s="58" t="s">
        <v>103</v>
      </c>
      <c r="D116" s="58"/>
      <c r="E116" s="58"/>
      <c r="F116" s="58"/>
      <c r="G116" s="58"/>
      <c r="H116" s="58"/>
      <c r="I116" s="58"/>
      <c r="J116" s="58"/>
    </row>
    <row r="117" spans="1:17">
      <c r="A117" s="7">
        <v>9</v>
      </c>
      <c r="B117" s="32" t="s">
        <v>104</v>
      </c>
      <c r="C117" s="33" t="s">
        <v>105</v>
      </c>
      <c r="D117" s="34"/>
      <c r="E117" s="34"/>
      <c r="F117" s="35" t="s">
        <v>89</v>
      </c>
      <c r="G117" s="55">
        <v>849</v>
      </c>
      <c r="H117" s="56"/>
      <c r="I117" s="38"/>
      <c r="J117" s="39">
        <f>IF(AND(G117= "",H117= ""), 0, ROUND(ROUND(I117, 2) * ROUND(IF(H117="",G117,H117),  0), 2))</f>
        <v/>
      </c>
      <c r="K117" s="7"/>
      <c r="M117" s="40">
        <v>0.2</v>
      </c>
      <c r="Q117" s="7">
        <v>9337</v>
      </c>
    </row>
    <row r="118" spans="1:17" hidden="1">
      <c r="A118" s="7" t="s">
        <v>54</v>
      </c>
    </row>
    <row r="119" spans="1:17">
      <c r="A119" s="7">
        <v>9</v>
      </c>
      <c r="B119" s="32" t="s">
        <v>106</v>
      </c>
      <c r="C119" s="33" t="s">
        <v>107</v>
      </c>
      <c r="D119" s="34"/>
      <c r="E119" s="34"/>
      <c r="F119" s="35" t="s">
        <v>19</v>
      </c>
      <c r="G119" s="55">
        <v>6</v>
      </c>
      <c r="H119" s="56"/>
      <c r="I119" s="38"/>
      <c r="J119" s="39">
        <f>IF(AND(G119= "",H119= ""), 0, ROUND(ROUND(I119, 2) * ROUND(IF(H119="",G119,H119),  0), 2))</f>
        <v/>
      </c>
      <c r="K119" s="7"/>
      <c r="M119" s="40">
        <v>0.2</v>
      </c>
      <c r="Q119" s="7">
        <v>9337</v>
      </c>
    </row>
    <row r="120" spans="1:17" hidden="1">
      <c r="A120" s="7" t="s">
        <v>54</v>
      </c>
    </row>
    <row r="121" spans="1:17" hidden="1">
      <c r="A121" s="7" t="s">
        <v>65</v>
      </c>
    </row>
    <row r="122" spans="1:17">
      <c r="A122" s="7" t="s">
        <v>55</v>
      </c>
      <c r="B122" s="34"/>
      <c r="C122" s="34"/>
      <c r="D122" s="34"/>
      <c r="E122" s="34"/>
      <c r="F122" s="34"/>
      <c r="G122" s="34"/>
      <c r="H122" s="34"/>
      <c r="I122" s="34"/>
      <c r="J122" s="34"/>
    </row>
    <row r="123" spans="1:17">
      <c r="B123" s="34"/>
      <c r="C123" s="41" t="s">
        <v>82</v>
      </c>
      <c r="D123" s="42"/>
      <c r="E123" s="42"/>
      <c r="F123" s="43"/>
      <c r="G123" s="43"/>
      <c r="H123" s="43"/>
      <c r="I123" s="43"/>
      <c r="J123" s="44"/>
    </row>
    <row r="124" spans="1:17">
      <c r="B124" s="34"/>
      <c r="C124" s="45"/>
      <c r="D124" s="7"/>
      <c r="E124" s="7"/>
      <c r="F124" s="7"/>
      <c r="G124" s="7"/>
      <c r="H124" s="7"/>
      <c r="I124" s="7"/>
      <c r="J124" s="8"/>
    </row>
    <row r="125" spans="1:17">
      <c r="B125" s="34"/>
      <c r="C125" s="46" t="s">
        <v>56</v>
      </c>
      <c r="D125" s="47"/>
      <c r="E125" s="47"/>
      <c r="F125" s="48">
        <f>SUMIF(K64:K122, IF(K63="","",K63), J64:J122)</f>
        <v/>
      </c>
      <c r="G125" s="48"/>
      <c r="H125" s="48"/>
      <c r="I125" s="48"/>
      <c r="J125" s="49"/>
    </row>
    <row r="126" spans="1:17" hidden="1">
      <c r="B126" s="34"/>
      <c r="C126" s="50" t="s">
        <v>57</v>
      </c>
      <c r="D126" s="51"/>
      <c r="E126" s="51"/>
      <c r="F126" s="52">
        <f>ROUND(SUMIF(K64:K122, IF(K63="","",K63), J64:J122) * 0.2, 2)</f>
        <v/>
      </c>
      <c r="G126" s="52"/>
      <c r="H126" s="52"/>
      <c r="I126" s="52"/>
      <c r="J126" s="53"/>
    </row>
    <row r="127" spans="1:17" hidden="1">
      <c r="B127" s="34"/>
      <c r="C127" s="46" t="s">
        <v>58</v>
      </c>
      <c r="D127" s="47"/>
      <c r="E127" s="47"/>
      <c r="F127" s="48">
        <f>SUM(F125:F126)</f>
        <v/>
      </c>
      <c r="G127" s="48"/>
      <c r="H127" s="48"/>
      <c r="I127" s="48"/>
      <c r="J127" s="49"/>
    </row>
    <row r="128" spans="1:17">
      <c r="A128" s="7">
        <v>4</v>
      </c>
      <c r="B128" s="29" t="s">
        <v>108</v>
      </c>
      <c r="C128" s="31" t="s">
        <v>109</v>
      </c>
      <c r="D128" s="31"/>
      <c r="E128" s="31"/>
      <c r="F128" s="31"/>
      <c r="G128" s="31"/>
      <c r="H128" s="31"/>
      <c r="I128" s="31"/>
      <c r="J128" s="31"/>
      <c r="K128" s="7"/>
    </row>
    <row r="129" spans="1:17">
      <c r="A129" s="7">
        <v>5</v>
      </c>
      <c r="B129" s="29" t="s">
        <v>110</v>
      </c>
      <c r="C129" s="54" t="s">
        <v>111</v>
      </c>
      <c r="D129" s="54"/>
      <c r="E129" s="54"/>
      <c r="F129" s="54"/>
      <c r="G129" s="54"/>
      <c r="H129" s="54"/>
      <c r="I129" s="54"/>
      <c r="J129" s="54"/>
      <c r="K129" s="7"/>
    </row>
    <row r="130" spans="1:17" hidden="1">
      <c r="A130" s="7" t="s">
        <v>63</v>
      </c>
    </row>
    <row r="131" spans="1:17" hidden="1">
      <c r="A131" s="7" t="s">
        <v>63</v>
      </c>
    </row>
    <row r="132" spans="1:17" hidden="1">
      <c r="A132" s="7" t="s">
        <v>63</v>
      </c>
    </row>
    <row r="133" spans="1:17" hidden="1">
      <c r="A133" s="7" t="s">
        <v>63</v>
      </c>
    </row>
    <row r="134" spans="1:17" hidden="1">
      <c r="A134" s="7" t="s">
        <v>63</v>
      </c>
    </row>
    <row r="135" spans="1:17" hidden="1">
      <c r="A135" s="7" t="s">
        <v>63</v>
      </c>
    </row>
    <row r="136" spans="1:17" hidden="1">
      <c r="A136" s="7" t="s">
        <v>63</v>
      </c>
    </row>
    <row r="137" spans="1:17" hidden="1">
      <c r="A137" s="7" t="s">
        <v>63</v>
      </c>
    </row>
    <row r="138" spans="1:17" ht="22.75" customHeight="1">
      <c r="A138" s="7" t="s">
        <v>85</v>
      </c>
      <c r="B138" s="58"/>
      <c r="C138" s="58" t="s">
        <v>112</v>
      </c>
      <c r="D138" s="58"/>
      <c r="E138" s="58"/>
      <c r="F138" s="58"/>
      <c r="G138" s="58"/>
      <c r="H138" s="58"/>
      <c r="I138" s="58"/>
      <c r="J138" s="58"/>
    </row>
    <row r="139" spans="1:17">
      <c r="A139" s="7">
        <v>9</v>
      </c>
      <c r="B139" s="32" t="s">
        <v>113</v>
      </c>
      <c r="C139" s="33" t="s">
        <v>114</v>
      </c>
      <c r="D139" s="34"/>
      <c r="E139" s="34"/>
      <c r="F139" s="35" t="s">
        <v>89</v>
      </c>
      <c r="G139" s="55">
        <v>208</v>
      </c>
      <c r="H139" s="56"/>
      <c r="I139" s="38"/>
      <c r="J139" s="39">
        <f>IF(AND(G139= "",H139= ""), 0, ROUND(ROUND(I139, 2) * ROUND(IF(H139="",G139,H139),  0), 2))</f>
        <v/>
      </c>
      <c r="K139" s="7"/>
      <c r="M139" s="40">
        <v>0.2</v>
      </c>
      <c r="Q139" s="7">
        <v>9337</v>
      </c>
    </row>
    <row r="140" spans="1:17" hidden="1">
      <c r="A140" s="7" t="s">
        <v>54</v>
      </c>
    </row>
    <row r="141" spans="1:17">
      <c r="A141" s="7">
        <v>9</v>
      </c>
      <c r="B141" s="32" t="s">
        <v>115</v>
      </c>
      <c r="C141" s="33" t="s">
        <v>116</v>
      </c>
      <c r="D141" s="34"/>
      <c r="E141" s="34"/>
      <c r="F141" s="35" t="s">
        <v>89</v>
      </c>
      <c r="G141" s="55">
        <v>100</v>
      </c>
      <c r="H141" s="56"/>
      <c r="I141" s="38"/>
      <c r="J141" s="39">
        <f>IF(AND(G141= "",H141= ""), 0, ROUND(ROUND(I141, 2) * ROUND(IF(H141="",G141,H141),  0), 2))</f>
        <v/>
      </c>
      <c r="K141" s="7"/>
      <c r="M141" s="40">
        <v>0.2</v>
      </c>
      <c r="Q141" s="7">
        <v>9337</v>
      </c>
    </row>
    <row r="142" spans="1:17" hidden="1">
      <c r="A142" s="7" t="s">
        <v>54</v>
      </c>
    </row>
    <row r="143" spans="1:17" hidden="1">
      <c r="A143" s="7" t="s">
        <v>65</v>
      </c>
    </row>
    <row r="144" spans="1:17">
      <c r="A144" s="7" t="s">
        <v>55</v>
      </c>
      <c r="B144" s="34"/>
      <c r="C144" s="34"/>
      <c r="D144" s="34"/>
      <c r="E144" s="34"/>
      <c r="F144" s="34"/>
      <c r="G144" s="34"/>
      <c r="H144" s="34"/>
      <c r="I144" s="34"/>
      <c r="J144" s="34"/>
    </row>
    <row r="145" spans="1:17">
      <c r="B145" s="34"/>
      <c r="C145" s="41" t="s">
        <v>109</v>
      </c>
      <c r="D145" s="42"/>
      <c r="E145" s="42"/>
      <c r="F145" s="43"/>
      <c r="G145" s="43"/>
      <c r="H145" s="43"/>
      <c r="I145" s="43"/>
      <c r="J145" s="44"/>
    </row>
    <row r="146" spans="1:17">
      <c r="B146" s="34"/>
      <c r="C146" s="45"/>
      <c r="D146" s="7"/>
      <c r="E146" s="7"/>
      <c r="F146" s="7"/>
      <c r="G146" s="7"/>
      <c r="H146" s="7"/>
      <c r="I146" s="7"/>
      <c r="J146" s="8"/>
    </row>
    <row r="147" spans="1:17">
      <c r="B147" s="34"/>
      <c r="C147" s="46" t="s">
        <v>56</v>
      </c>
      <c r="D147" s="47"/>
      <c r="E147" s="47"/>
      <c r="F147" s="48">
        <f>SUMIF(K129:K144, IF(K128="","",K128), J129:J144)</f>
        <v/>
      </c>
      <c r="G147" s="48"/>
      <c r="H147" s="48"/>
      <c r="I147" s="48"/>
      <c r="J147" s="49"/>
    </row>
    <row r="148" spans="1:17" hidden="1">
      <c r="B148" s="34"/>
      <c r="C148" s="50" t="s">
        <v>57</v>
      </c>
      <c r="D148" s="51"/>
      <c r="E148" s="51"/>
      <c r="F148" s="52">
        <f>ROUND(SUMIF(K129:K144, IF(K128="","",K128), J129:J144) * 0.2, 2)</f>
        <v/>
      </c>
      <c r="G148" s="52"/>
      <c r="H148" s="52"/>
      <c r="I148" s="52"/>
      <c r="J148" s="53"/>
    </row>
    <row r="149" spans="1:17" hidden="1">
      <c r="B149" s="34"/>
      <c r="C149" s="46" t="s">
        <v>58</v>
      </c>
      <c r="D149" s="47"/>
      <c r="E149" s="47"/>
      <c r="F149" s="48">
        <f>SUM(F147:F148)</f>
        <v/>
      </c>
      <c r="G149" s="48"/>
      <c r="H149" s="48"/>
      <c r="I149" s="48"/>
      <c r="J149" s="49"/>
    </row>
    <row r="150" spans="1:17">
      <c r="A150" s="7">
        <v>4</v>
      </c>
      <c r="B150" s="29" t="s">
        <v>117</v>
      </c>
      <c r="C150" s="31" t="s">
        <v>118</v>
      </c>
      <c r="D150" s="31"/>
      <c r="E150" s="31"/>
      <c r="F150" s="31"/>
      <c r="G150" s="31"/>
      <c r="H150" s="31"/>
      <c r="I150" s="31"/>
      <c r="J150" s="31"/>
      <c r="K150" s="7"/>
    </row>
    <row r="151" spans="1:17">
      <c r="A151" s="7">
        <v>5</v>
      </c>
      <c r="B151" s="29" t="s">
        <v>119</v>
      </c>
      <c r="C151" s="54" t="s">
        <v>120</v>
      </c>
      <c r="D151" s="54"/>
      <c r="E151" s="54"/>
      <c r="F151" s="54"/>
      <c r="G151" s="54"/>
      <c r="H151" s="54"/>
      <c r="I151" s="54"/>
      <c r="J151" s="54"/>
      <c r="K151" s="7"/>
    </row>
    <row r="152" spans="1:17" hidden="1">
      <c r="A152" s="7" t="s">
        <v>63</v>
      </c>
    </row>
    <row r="153" spans="1:17" ht="33.8875" customHeight="1">
      <c r="A153" s="7" t="s">
        <v>85</v>
      </c>
      <c r="B153" s="58"/>
      <c r="C153" s="58" t="s">
        <v>121</v>
      </c>
      <c r="D153" s="58"/>
      <c r="E153" s="58"/>
      <c r="F153" s="58"/>
      <c r="G153" s="58"/>
      <c r="H153" s="58"/>
      <c r="I153" s="58"/>
      <c r="J153" s="58"/>
    </row>
    <row r="154" spans="1:17">
      <c r="A154" s="7">
        <v>9</v>
      </c>
      <c r="B154" s="32" t="s">
        <v>122</v>
      </c>
      <c r="C154" s="33" t="s">
        <v>123</v>
      </c>
      <c r="D154" s="34"/>
      <c r="E154" s="34"/>
      <c r="F154" s="35" t="s">
        <v>124</v>
      </c>
      <c r="G154" s="59">
        <v>4.24</v>
      </c>
      <c r="H154" s="60"/>
      <c r="I154" s="38"/>
      <c r="J154" s="39">
        <f>IF(AND(G154= "",H154= ""), 0, ROUND(ROUND(I154, 2) * ROUND(IF(H154="",G154,H154),  2), 2))</f>
        <v/>
      </c>
      <c r="K154" s="7"/>
      <c r="M154" s="40">
        <v>0.2</v>
      </c>
      <c r="Q154" s="7">
        <v>9337</v>
      </c>
    </row>
    <row r="155" spans="1:17" hidden="1">
      <c r="A155" s="7" t="s">
        <v>54</v>
      </c>
    </row>
    <row r="156" spans="1:17">
      <c r="A156" s="7">
        <v>9</v>
      </c>
      <c r="B156" s="32" t="s">
        <v>125</v>
      </c>
      <c r="C156" s="33" t="s">
        <v>126</v>
      </c>
      <c r="D156" s="34"/>
      <c r="E156" s="34"/>
      <c r="F156" s="35" t="s">
        <v>124</v>
      </c>
      <c r="G156" s="59">
        <v>4.24</v>
      </c>
      <c r="H156" s="60"/>
      <c r="I156" s="38"/>
      <c r="J156" s="39">
        <f>IF(AND(G156= "",H156= ""), 0, ROUND(ROUND(I156, 2) * ROUND(IF(H156="",G156,H156),  2), 2))</f>
        <v/>
      </c>
      <c r="K156" s="7"/>
      <c r="M156" s="40">
        <v>0.2</v>
      </c>
      <c r="Q156" s="7">
        <v>9337</v>
      </c>
    </row>
    <row r="157" spans="1:17" hidden="1">
      <c r="A157" s="7" t="s">
        <v>54</v>
      </c>
    </row>
    <row r="158" spans="1:17" hidden="1">
      <c r="A158" s="7" t="s">
        <v>65</v>
      </c>
    </row>
    <row r="159" spans="1:17">
      <c r="A159" s="7">
        <v>5</v>
      </c>
      <c r="B159" s="29" t="s">
        <v>127</v>
      </c>
      <c r="C159" s="54" t="s">
        <v>128</v>
      </c>
      <c r="D159" s="54"/>
      <c r="E159" s="54"/>
      <c r="F159" s="54"/>
      <c r="G159" s="54"/>
      <c r="H159" s="54"/>
      <c r="I159" s="54"/>
      <c r="J159" s="54"/>
      <c r="K159" s="7"/>
    </row>
    <row r="160" spans="1:17">
      <c r="A160" s="7">
        <v>9</v>
      </c>
      <c r="B160" s="32" t="s">
        <v>129</v>
      </c>
      <c r="C160" s="33" t="s">
        <v>130</v>
      </c>
      <c r="D160" s="34"/>
      <c r="E160" s="34"/>
      <c r="F160" s="35" t="s">
        <v>124</v>
      </c>
      <c r="G160" s="59">
        <v>4.24</v>
      </c>
      <c r="H160" s="60"/>
      <c r="I160" s="38"/>
      <c r="J160" s="39">
        <f>IF(AND(G160= "",H160= ""), 0, ROUND(ROUND(I160, 2) * ROUND(IF(H160="",G160,H160),  2), 2))</f>
        <v/>
      </c>
      <c r="K160" s="7"/>
      <c r="M160" s="40">
        <v>0.2</v>
      </c>
      <c r="Q160" s="7">
        <v>9337</v>
      </c>
    </row>
    <row r="161" spans="1:17" hidden="1">
      <c r="A161" s="7" t="s">
        <v>54</v>
      </c>
    </row>
    <row r="162" spans="1:17" hidden="1">
      <c r="A162" s="7" t="s">
        <v>63</v>
      </c>
    </row>
    <row r="163" spans="1:17" ht="22.75" customHeight="1">
      <c r="A163" s="7" t="s">
        <v>85</v>
      </c>
      <c r="B163" s="58"/>
      <c r="C163" s="58" t="s">
        <v>131</v>
      </c>
      <c r="D163" s="58"/>
      <c r="E163" s="58"/>
      <c r="F163" s="58"/>
      <c r="G163" s="58"/>
      <c r="H163" s="58"/>
      <c r="I163" s="58"/>
      <c r="J163" s="58"/>
    </row>
    <row r="164" spans="1:17" hidden="1">
      <c r="A164" s="7" t="s">
        <v>65</v>
      </c>
    </row>
    <row r="165" spans="1:17">
      <c r="A165" s="7">
        <v>5</v>
      </c>
      <c r="B165" s="29" t="s">
        <v>132</v>
      </c>
      <c r="C165" s="54" t="s">
        <v>133</v>
      </c>
      <c r="D165" s="54"/>
      <c r="E165" s="54"/>
      <c r="F165" s="54"/>
      <c r="G165" s="54"/>
      <c r="H165" s="54"/>
      <c r="I165" s="54"/>
      <c r="J165" s="54"/>
      <c r="K165" s="7"/>
    </row>
    <row r="166" spans="1:17" hidden="1">
      <c r="A166" s="7" t="s">
        <v>63</v>
      </c>
    </row>
    <row r="167" spans="1:17" ht="33.8875" customHeight="1">
      <c r="A167" s="7" t="s">
        <v>85</v>
      </c>
      <c r="B167" s="58"/>
      <c r="C167" s="58" t="s">
        <v>121</v>
      </c>
      <c r="D167" s="58"/>
      <c r="E167" s="58"/>
      <c r="F167" s="58"/>
      <c r="G167" s="58"/>
      <c r="H167" s="58"/>
      <c r="I167" s="58"/>
      <c r="J167" s="58"/>
    </row>
    <row r="168" spans="1:17">
      <c r="A168" s="7">
        <v>9</v>
      </c>
      <c r="B168" s="32" t="s">
        <v>134</v>
      </c>
      <c r="C168" s="33" t="s">
        <v>135</v>
      </c>
      <c r="D168" s="34"/>
      <c r="E168" s="34"/>
      <c r="F168" s="35" t="s">
        <v>124</v>
      </c>
      <c r="G168" s="59">
        <v>12.93</v>
      </c>
      <c r="H168" s="60"/>
      <c r="I168" s="38"/>
      <c r="J168" s="39">
        <f>IF(AND(G168= "",H168= ""), 0, ROUND(ROUND(I168, 2) * ROUND(IF(H168="",G168,H168),  2), 2))</f>
        <v/>
      </c>
      <c r="K168" s="7"/>
      <c r="M168" s="40">
        <v>0.2</v>
      </c>
      <c r="Q168" s="7">
        <v>9337</v>
      </c>
    </row>
    <row r="169" spans="1:17" hidden="1">
      <c r="A169" s="7" t="s">
        <v>90</v>
      </c>
    </row>
    <row r="170" spans="1:17" hidden="1">
      <c r="A170" s="7" t="s">
        <v>54</v>
      </c>
    </row>
    <row r="171" spans="1:17">
      <c r="A171" s="7">
        <v>9</v>
      </c>
      <c r="B171" s="32" t="s">
        <v>136</v>
      </c>
      <c r="C171" s="33" t="s">
        <v>137</v>
      </c>
      <c r="D171" s="34"/>
      <c r="E171" s="34"/>
      <c r="F171" s="35" t="s">
        <v>124</v>
      </c>
      <c r="G171" s="59">
        <v>17.77</v>
      </c>
      <c r="H171" s="60"/>
      <c r="I171" s="38"/>
      <c r="J171" s="39">
        <f>IF(AND(G171= "",H171= ""), 0, ROUND(ROUND(I171, 2) * ROUND(IF(H171="",G171,H171),  2), 2))</f>
        <v/>
      </c>
      <c r="K171" s="7"/>
      <c r="M171" s="40">
        <v>0.2</v>
      </c>
      <c r="Q171" s="7">
        <v>9337</v>
      </c>
    </row>
    <row r="172" spans="1:17" hidden="1">
      <c r="A172" s="7" t="s">
        <v>90</v>
      </c>
    </row>
    <row r="173" spans="1:17" hidden="1">
      <c r="A173" s="7" t="s">
        <v>54</v>
      </c>
    </row>
    <row r="174" spans="1:17">
      <c r="A174" s="7">
        <v>9</v>
      </c>
      <c r="B174" s="32" t="s">
        <v>138</v>
      </c>
      <c r="C174" s="33" t="s">
        <v>139</v>
      </c>
      <c r="D174" s="34"/>
      <c r="E174" s="34"/>
      <c r="F174" s="35" t="s">
        <v>124</v>
      </c>
      <c r="G174" s="59">
        <v>4.24</v>
      </c>
      <c r="H174" s="60"/>
      <c r="I174" s="38"/>
      <c r="J174" s="39">
        <f>IF(AND(G174= "",H174= ""), 0, ROUND(ROUND(I174, 2) * ROUND(IF(H174="",G174,H174),  2), 2))</f>
        <v/>
      </c>
      <c r="K174" s="7"/>
      <c r="M174" s="40">
        <v>0.2</v>
      </c>
      <c r="Q174" s="7">
        <v>9337</v>
      </c>
    </row>
    <row r="175" spans="1:17" hidden="1">
      <c r="A175" s="7" t="s">
        <v>90</v>
      </c>
    </row>
    <row r="176" spans="1:17" hidden="1">
      <c r="A176" s="7" t="s">
        <v>54</v>
      </c>
    </row>
    <row r="177" spans="1:17">
      <c r="A177" s="7">
        <v>9</v>
      </c>
      <c r="B177" s="32" t="s">
        <v>140</v>
      </c>
      <c r="C177" s="33" t="s">
        <v>141</v>
      </c>
      <c r="D177" s="34"/>
      <c r="E177" s="34"/>
      <c r="F177" s="35" t="s">
        <v>70</v>
      </c>
      <c r="G177" s="55">
        <v>1</v>
      </c>
      <c r="H177" s="56"/>
      <c r="I177" s="38"/>
      <c r="J177" s="39">
        <f>IF(AND(G177= "",H177= ""), 0, ROUND(ROUND(I177, 2) * ROUND(IF(H177="",G177,H177),  0), 2))</f>
        <v/>
      </c>
      <c r="K177" s="7"/>
      <c r="M177" s="40">
        <v>0.2</v>
      </c>
      <c r="Q177" s="7">
        <v>9337</v>
      </c>
    </row>
    <row r="178" spans="1:17" hidden="1">
      <c r="A178" s="7" t="s">
        <v>54</v>
      </c>
    </row>
    <row r="179" spans="1:17" hidden="1">
      <c r="A179" s="7" t="s">
        <v>65</v>
      </c>
    </row>
    <row r="180" spans="1:17">
      <c r="A180" s="7" t="s">
        <v>55</v>
      </c>
      <c r="B180" s="34"/>
      <c r="C180" s="34"/>
      <c r="D180" s="34"/>
      <c r="E180" s="34"/>
      <c r="F180" s="34"/>
      <c r="G180" s="34"/>
      <c r="H180" s="34"/>
      <c r="I180" s="34"/>
      <c r="J180" s="34"/>
    </row>
    <row r="181" spans="1:17">
      <c r="B181" s="34"/>
      <c r="C181" s="41" t="s">
        <v>118</v>
      </c>
      <c r="D181" s="42"/>
      <c r="E181" s="42"/>
      <c r="F181" s="43"/>
      <c r="G181" s="43"/>
      <c r="H181" s="43"/>
      <c r="I181" s="43"/>
      <c r="J181" s="44"/>
    </row>
    <row r="182" spans="1:17">
      <c r="B182" s="34"/>
      <c r="C182" s="45"/>
      <c r="D182" s="7"/>
      <c r="E182" s="7"/>
      <c r="F182" s="7"/>
      <c r="G182" s="7"/>
      <c r="H182" s="7"/>
      <c r="I182" s="7"/>
      <c r="J182" s="8"/>
    </row>
    <row r="183" spans="1:17">
      <c r="B183" s="34"/>
      <c r="C183" s="46" t="s">
        <v>56</v>
      </c>
      <c r="D183" s="47"/>
      <c r="E183" s="47"/>
      <c r="F183" s="48">
        <f>SUMIF(K151:K180, IF(K150="","",K150), J151:J180)</f>
        <v/>
      </c>
      <c r="G183" s="48"/>
      <c r="H183" s="48"/>
      <c r="I183" s="48"/>
      <c r="J183" s="49"/>
    </row>
    <row r="184" spans="1:17" hidden="1">
      <c r="B184" s="34"/>
      <c r="C184" s="50" t="s">
        <v>57</v>
      </c>
      <c r="D184" s="51"/>
      <c r="E184" s="51"/>
      <c r="F184" s="52">
        <f>ROUND(SUMIF(K151:K180, IF(K150="","",K150), J151:J180) * 0.2, 2)</f>
        <v/>
      </c>
      <c r="G184" s="52"/>
      <c r="H184" s="52"/>
      <c r="I184" s="52"/>
      <c r="J184" s="53"/>
    </row>
    <row r="185" spans="1:17" hidden="1">
      <c r="B185" s="34"/>
      <c r="C185" s="46" t="s">
        <v>58</v>
      </c>
      <c r="D185" s="47"/>
      <c r="E185" s="47"/>
      <c r="F185" s="48">
        <f>SUM(F183:F184)</f>
        <v/>
      </c>
      <c r="G185" s="48"/>
      <c r="H185" s="48"/>
      <c r="I185" s="48"/>
      <c r="J185" s="49"/>
    </row>
    <row r="186" spans="1:17" ht="18.0125" customHeight="1">
      <c r="A186" s="7">
        <v>4</v>
      </c>
      <c r="B186" s="29" t="s">
        <v>142</v>
      </c>
      <c r="C186" s="31" t="s">
        <v>143</v>
      </c>
      <c r="D186" s="31"/>
      <c r="E186" s="31"/>
      <c r="F186" s="31"/>
      <c r="G186" s="31"/>
      <c r="H186" s="31"/>
      <c r="I186" s="31"/>
      <c r="J186" s="31"/>
      <c r="K186" s="7"/>
    </row>
    <row r="187" spans="1:17">
      <c r="A187" s="7">
        <v>5</v>
      </c>
      <c r="B187" s="29" t="s">
        <v>144</v>
      </c>
      <c r="C187" s="54" t="s">
        <v>145</v>
      </c>
      <c r="D187" s="54"/>
      <c r="E187" s="54"/>
      <c r="F187" s="54"/>
      <c r="G187" s="54"/>
      <c r="H187" s="54"/>
      <c r="I187" s="54"/>
      <c r="J187" s="54"/>
      <c r="K187" s="7"/>
    </row>
    <row r="188" spans="1:17" hidden="1">
      <c r="A188" s="7" t="s">
        <v>63</v>
      </c>
    </row>
    <row r="189" spans="1:17" hidden="1">
      <c r="A189" s="7" t="s">
        <v>63</v>
      </c>
    </row>
    <row r="190" spans="1:17" hidden="1">
      <c r="A190" s="7" t="s">
        <v>63</v>
      </c>
    </row>
    <row r="191" spans="1:17" hidden="1">
      <c r="A191" s="7" t="s">
        <v>63</v>
      </c>
    </row>
    <row r="192" spans="1:17" hidden="1">
      <c r="A192" s="7" t="s">
        <v>63</v>
      </c>
    </row>
    <row r="193" spans="1:17" hidden="1">
      <c r="A193" s="7" t="s">
        <v>63</v>
      </c>
    </row>
    <row r="194" spans="1:17" hidden="1">
      <c r="A194" s="7" t="s">
        <v>63</v>
      </c>
    </row>
    <row r="195" spans="1:17" hidden="1">
      <c r="A195" s="61" t="s">
        <v>146</v>
      </c>
    </row>
    <row r="196" spans="1:17" hidden="1">
      <c r="A196" s="7" t="s">
        <v>63</v>
      </c>
    </row>
    <row r="197" spans="1:17" hidden="1">
      <c r="A197" s="7" t="s">
        <v>63</v>
      </c>
    </row>
    <row r="198" spans="1:17" hidden="1">
      <c r="A198" s="7" t="s">
        <v>63</v>
      </c>
    </row>
    <row r="199" spans="1:17" hidden="1">
      <c r="A199" s="7" t="s">
        <v>63</v>
      </c>
    </row>
    <row r="200" spans="1:17" hidden="1">
      <c r="A200" s="7" t="s">
        <v>63</v>
      </c>
    </row>
    <row r="201" spans="1:17">
      <c r="A201" s="7">
        <v>9</v>
      </c>
      <c r="B201" s="32" t="s">
        <v>147</v>
      </c>
      <c r="C201" s="33" t="s">
        <v>148</v>
      </c>
      <c r="D201" s="34"/>
      <c r="E201" s="34"/>
      <c r="F201" s="35" t="s">
        <v>89</v>
      </c>
      <c r="G201" s="55">
        <v>3061</v>
      </c>
      <c r="H201" s="56"/>
      <c r="I201" s="38"/>
      <c r="J201" s="39">
        <f>IF(AND(G201= "",H201= ""), 0, ROUND(ROUND(I201, 2) * ROUND(IF(H201="",G201,H201),  0), 2))</f>
        <v/>
      </c>
      <c r="K201" s="7"/>
      <c r="M201" s="40">
        <v>0.2</v>
      </c>
      <c r="Q201" s="7">
        <v>9337</v>
      </c>
    </row>
    <row r="202" spans="1:17" hidden="1">
      <c r="A202" s="7" t="s">
        <v>54</v>
      </c>
    </row>
    <row r="203" spans="1:17" hidden="1">
      <c r="A203" s="7" t="s">
        <v>65</v>
      </c>
    </row>
    <row r="204" spans="1:17" ht="16.9125" customHeight="1">
      <c r="A204" s="7">
        <v>5</v>
      </c>
      <c r="B204" s="29" t="s">
        <v>149</v>
      </c>
      <c r="C204" s="54" t="s">
        <v>150</v>
      </c>
      <c r="D204" s="54"/>
      <c r="E204" s="54"/>
      <c r="F204" s="54"/>
      <c r="G204" s="54"/>
      <c r="H204" s="54"/>
      <c r="I204" s="54"/>
      <c r="J204" s="54"/>
      <c r="K204" s="7"/>
    </row>
    <row r="205" spans="1:17" hidden="1">
      <c r="A205" s="7" t="s">
        <v>63</v>
      </c>
    </row>
    <row r="206" spans="1:17" hidden="1">
      <c r="A206" s="7" t="s">
        <v>63</v>
      </c>
    </row>
    <row r="207" spans="1:17" hidden="1">
      <c r="A207" s="7" t="s">
        <v>63</v>
      </c>
    </row>
    <row r="208" spans="1:17">
      <c r="A208" s="7">
        <v>9</v>
      </c>
      <c r="B208" s="32" t="s">
        <v>151</v>
      </c>
      <c r="C208" s="33" t="s">
        <v>152</v>
      </c>
      <c r="D208" s="34"/>
      <c r="E208" s="34"/>
      <c r="F208" s="35" t="s">
        <v>18</v>
      </c>
      <c r="G208" s="59">
        <v>57.5</v>
      </c>
      <c r="H208" s="60"/>
      <c r="I208" s="38"/>
      <c r="J208" s="39">
        <f>IF(AND(G208= "",H208= ""), 0, ROUND(ROUND(I208, 2) * ROUND(IF(H208="",G208,H208),  2), 2))</f>
        <v/>
      </c>
      <c r="K208" s="7"/>
      <c r="M208" s="40">
        <v>0.2</v>
      </c>
      <c r="Q208" s="7">
        <v>9337</v>
      </c>
    </row>
    <row r="209" spans="1:17" hidden="1">
      <c r="A209" s="7" t="s">
        <v>54</v>
      </c>
    </row>
    <row r="210" spans="1:17" hidden="1">
      <c r="A210" s="7" t="s">
        <v>65</v>
      </c>
    </row>
    <row r="211" spans="1:17">
      <c r="A211" s="7">
        <v>5</v>
      </c>
      <c r="B211" s="29" t="s">
        <v>153</v>
      </c>
      <c r="C211" s="54" t="s">
        <v>154</v>
      </c>
      <c r="D211" s="54"/>
      <c r="E211" s="54"/>
      <c r="F211" s="54"/>
      <c r="G211" s="54"/>
      <c r="H211" s="54"/>
      <c r="I211" s="54"/>
      <c r="J211" s="54"/>
      <c r="K211" s="7"/>
    </row>
    <row r="212" spans="1:17" hidden="1">
      <c r="A212" s="7" t="s">
        <v>63</v>
      </c>
    </row>
    <row r="213" spans="1:17">
      <c r="A213" s="7">
        <v>9</v>
      </c>
      <c r="B213" s="32" t="s">
        <v>155</v>
      </c>
      <c r="C213" s="33" t="s">
        <v>69</v>
      </c>
      <c r="D213" s="34"/>
      <c r="E213" s="34"/>
      <c r="F213" s="35" t="s">
        <v>70</v>
      </c>
      <c r="G213" s="55">
        <v>1</v>
      </c>
      <c r="H213" s="56"/>
      <c r="I213" s="38"/>
      <c r="J213" s="39">
        <f>IF(AND(G213= "",H213= ""), 0, ROUND(ROUND(I213, 2) * ROUND(IF(H213="",G213,H213),  0), 2))</f>
        <v/>
      </c>
      <c r="K213" s="7"/>
      <c r="M213" s="40">
        <v>0.2</v>
      </c>
      <c r="Q213" s="7">
        <v>9337</v>
      </c>
    </row>
    <row r="214" spans="1:17" hidden="1">
      <c r="A214" s="7" t="s">
        <v>54</v>
      </c>
    </row>
    <row r="215" spans="1:17" hidden="1">
      <c r="A215" s="7" t="s">
        <v>65</v>
      </c>
    </row>
    <row r="216" spans="1:17">
      <c r="A216" s="7" t="s">
        <v>55</v>
      </c>
      <c r="B216" s="34"/>
      <c r="C216" s="34"/>
      <c r="D216" s="34"/>
      <c r="E216" s="34"/>
      <c r="F216" s="34"/>
      <c r="G216" s="34"/>
      <c r="H216" s="34"/>
      <c r="I216" s="34"/>
      <c r="J216" s="34"/>
    </row>
    <row r="217" spans="1:17" ht="16.9125" customHeight="1">
      <c r="B217" s="34"/>
      <c r="C217" s="41" t="s">
        <v>143</v>
      </c>
      <c r="D217" s="42"/>
      <c r="E217" s="42"/>
      <c r="F217" s="43"/>
      <c r="G217" s="43"/>
      <c r="H217" s="43"/>
      <c r="I217" s="43"/>
      <c r="J217" s="44"/>
    </row>
    <row r="218" spans="1:17">
      <c r="B218" s="34"/>
      <c r="C218" s="45"/>
      <c r="D218" s="7"/>
      <c r="E218" s="7"/>
      <c r="F218" s="7"/>
      <c r="G218" s="7"/>
      <c r="H218" s="7"/>
      <c r="I218" s="7"/>
      <c r="J218" s="8"/>
    </row>
    <row r="219" spans="1:17">
      <c r="B219" s="34"/>
      <c r="C219" s="46" t="s">
        <v>56</v>
      </c>
      <c r="D219" s="47"/>
      <c r="E219" s="47"/>
      <c r="F219" s="48">
        <f>SUMIF(K187:K216, IF(K186="","",K186), J187:J216)</f>
        <v/>
      </c>
      <c r="G219" s="48"/>
      <c r="H219" s="48"/>
      <c r="I219" s="48"/>
      <c r="J219" s="49"/>
    </row>
    <row r="220" spans="1:17" hidden="1">
      <c r="B220" s="34"/>
      <c r="C220" s="50" t="s">
        <v>57</v>
      </c>
      <c r="D220" s="51"/>
      <c r="E220" s="51"/>
      <c r="F220" s="52">
        <f>ROUND(SUMIF(K187:K216, IF(K186="","",K186), J187:J216) * 0.2, 2)</f>
        <v/>
      </c>
      <c r="G220" s="52"/>
      <c r="H220" s="52"/>
      <c r="I220" s="52"/>
      <c r="J220" s="53"/>
    </row>
    <row r="221" spans="1:17" hidden="1">
      <c r="B221" s="34"/>
      <c r="C221" s="46" t="s">
        <v>58</v>
      </c>
      <c r="D221" s="47"/>
      <c r="E221" s="47"/>
      <c r="F221" s="48">
        <f>SUM(F219:F220)</f>
        <v/>
      </c>
      <c r="G221" s="48"/>
      <c r="H221" s="48"/>
      <c r="I221" s="48"/>
      <c r="J221" s="49"/>
    </row>
    <row r="222" spans="1:17">
      <c r="A222" s="7">
        <v>4</v>
      </c>
      <c r="B222" s="29" t="s">
        <v>156</v>
      </c>
      <c r="C222" s="31" t="s">
        <v>157</v>
      </c>
      <c r="D222" s="31"/>
      <c r="E222" s="31"/>
      <c r="F222" s="31"/>
      <c r="G222" s="31"/>
      <c r="H222" s="31"/>
      <c r="I222" s="31"/>
      <c r="J222" s="31"/>
      <c r="K222" s="7"/>
    </row>
    <row r="223" spans="1:17" ht="16.9125" customHeight="1">
      <c r="A223" s="7">
        <v>5</v>
      </c>
      <c r="B223" s="29" t="s">
        <v>158</v>
      </c>
      <c r="C223" s="54" t="s">
        <v>159</v>
      </c>
      <c r="D223" s="54"/>
      <c r="E223" s="54"/>
      <c r="F223" s="54"/>
      <c r="G223" s="54"/>
      <c r="H223" s="54"/>
      <c r="I223" s="54"/>
      <c r="J223" s="54"/>
      <c r="K223" s="7"/>
    </row>
    <row r="224" spans="1:17" hidden="1">
      <c r="A224" s="7" t="s">
        <v>63</v>
      </c>
    </row>
    <row r="225" spans="1:17" hidden="1">
      <c r="A225" s="7" t="s">
        <v>63</v>
      </c>
    </row>
    <row r="226" spans="1:17" hidden="1">
      <c r="A226" s="7" t="s">
        <v>63</v>
      </c>
    </row>
    <row r="227" spans="1:17" hidden="1">
      <c r="A227" s="7" t="s">
        <v>63</v>
      </c>
    </row>
    <row r="228" spans="1:17" hidden="1">
      <c r="A228" s="7" t="s">
        <v>63</v>
      </c>
    </row>
    <row r="229" spans="1:17" hidden="1">
      <c r="A229" s="7" t="s">
        <v>63</v>
      </c>
    </row>
    <row r="230" spans="1:17" hidden="1">
      <c r="A230" s="7" t="s">
        <v>63</v>
      </c>
    </row>
    <row r="231" spans="1:17" hidden="1">
      <c r="A231" s="7" t="s">
        <v>63</v>
      </c>
    </row>
    <row r="232" spans="1:17" hidden="1">
      <c r="A232" s="7" t="s">
        <v>63</v>
      </c>
    </row>
    <row r="233" spans="1:17" hidden="1">
      <c r="A233" s="7" t="s">
        <v>63</v>
      </c>
    </row>
    <row r="234" spans="1:17" hidden="1">
      <c r="A234" s="7" t="s">
        <v>63</v>
      </c>
    </row>
    <row r="235" spans="1:17">
      <c r="A235" s="7">
        <v>9</v>
      </c>
      <c r="B235" s="32" t="s">
        <v>160</v>
      </c>
      <c r="C235" s="33" t="s">
        <v>159</v>
      </c>
      <c r="D235" s="34"/>
      <c r="E235" s="34"/>
      <c r="F235" s="35" t="s">
        <v>70</v>
      </c>
      <c r="G235" s="55">
        <v>1</v>
      </c>
      <c r="H235" s="56"/>
      <c r="I235" s="38"/>
      <c r="J235" s="39">
        <f>IF(AND(G235= "",H235= ""), 0, ROUND(ROUND(I235, 2) * ROUND(IF(H235="",G235,H235),  0), 2))</f>
        <v/>
      </c>
      <c r="K235" s="7"/>
      <c r="M235" s="40">
        <v>0.2</v>
      </c>
      <c r="Q235" s="7">
        <v>9337</v>
      </c>
    </row>
    <row r="236" spans="1:17" hidden="1">
      <c r="A236" s="7" t="s">
        <v>54</v>
      </c>
    </row>
    <row r="237" spans="1:17" hidden="1">
      <c r="A237" s="7" t="s">
        <v>65</v>
      </c>
    </row>
    <row r="238" spans="1:17" ht="16.9125" customHeight="1">
      <c r="A238" s="7">
        <v>5</v>
      </c>
      <c r="B238" s="29" t="s">
        <v>161</v>
      </c>
      <c r="C238" s="54" t="s">
        <v>162</v>
      </c>
      <c r="D238" s="54"/>
      <c r="E238" s="54"/>
      <c r="F238" s="54"/>
      <c r="G238" s="54"/>
      <c r="H238" s="54"/>
      <c r="I238" s="54"/>
      <c r="J238" s="54"/>
      <c r="K238" s="7"/>
    </row>
    <row r="239" spans="1:17" hidden="1">
      <c r="A239" s="7" t="s">
        <v>63</v>
      </c>
    </row>
    <row r="240" spans="1:17" hidden="1">
      <c r="A240" s="7" t="s">
        <v>63</v>
      </c>
    </row>
    <row r="241" spans="1:17" hidden="1">
      <c r="A241" s="7" t="s">
        <v>63</v>
      </c>
    </row>
    <row r="242" spans="1:17" hidden="1">
      <c r="A242" s="7" t="s">
        <v>63</v>
      </c>
    </row>
    <row r="243" spans="1:17" hidden="1">
      <c r="A243" s="7" t="s">
        <v>63</v>
      </c>
    </row>
    <row r="244" spans="1:17" hidden="1">
      <c r="A244" s="7" t="s">
        <v>63</v>
      </c>
    </row>
    <row r="245" spans="1:17" hidden="1">
      <c r="A245" s="7" t="s">
        <v>63</v>
      </c>
    </row>
    <row r="246" spans="1:17" hidden="1">
      <c r="A246" s="7" t="s">
        <v>63</v>
      </c>
    </row>
    <row r="247" spans="1:17" hidden="1">
      <c r="A247" s="7" t="s">
        <v>63</v>
      </c>
    </row>
    <row r="248" spans="1:17" hidden="1">
      <c r="A248" s="7" t="s">
        <v>63</v>
      </c>
    </row>
    <row r="249" spans="1:17" hidden="1">
      <c r="A249" s="7" t="s">
        <v>63</v>
      </c>
    </row>
    <row r="250" spans="1:17" hidden="1">
      <c r="A250" s="7" t="s">
        <v>63</v>
      </c>
    </row>
    <row r="251" spans="1:17" hidden="1">
      <c r="A251" s="7" t="s">
        <v>63</v>
      </c>
    </row>
    <row r="252" spans="1:17" hidden="1">
      <c r="A252" s="7" t="s">
        <v>63</v>
      </c>
    </row>
    <row r="253" spans="1:17" hidden="1">
      <c r="A253" s="7" t="s">
        <v>63</v>
      </c>
    </row>
    <row r="254" spans="1:17" hidden="1">
      <c r="A254" s="7" t="s">
        <v>63</v>
      </c>
    </row>
    <row r="255" spans="1:17">
      <c r="A255" s="7">
        <v>9</v>
      </c>
      <c r="B255" s="32" t="s">
        <v>163</v>
      </c>
      <c r="C255" s="33" t="s">
        <v>164</v>
      </c>
      <c r="D255" s="34"/>
      <c r="E255" s="34"/>
      <c r="F255" s="35" t="s">
        <v>70</v>
      </c>
      <c r="G255" s="55">
        <v>1</v>
      </c>
      <c r="H255" s="56"/>
      <c r="I255" s="38"/>
      <c r="J255" s="39">
        <f>IF(AND(G255= "",H255= ""), 0, ROUND(ROUND(I255, 2) * ROUND(IF(H255="",G255,H255),  0), 2))</f>
        <v/>
      </c>
      <c r="K255" s="7"/>
      <c r="M255" s="40">
        <v>0.2</v>
      </c>
      <c r="Q255" s="7">
        <v>9337</v>
      </c>
    </row>
    <row r="256" spans="1:17" hidden="1">
      <c r="A256" s="7" t="s">
        <v>54</v>
      </c>
    </row>
    <row r="257" spans="1:17" hidden="1">
      <c r="A257" s="7" t="s">
        <v>65</v>
      </c>
    </row>
    <row r="258" spans="1:17" ht="16.9125" customHeight="1">
      <c r="A258" s="7">
        <v>5</v>
      </c>
      <c r="B258" s="29" t="s">
        <v>165</v>
      </c>
      <c r="C258" s="54" t="s">
        <v>166</v>
      </c>
      <c r="D258" s="54"/>
      <c r="E258" s="54"/>
      <c r="F258" s="54"/>
      <c r="G258" s="54"/>
      <c r="H258" s="54"/>
      <c r="I258" s="54"/>
      <c r="J258" s="54"/>
      <c r="K258" s="7"/>
    </row>
    <row r="259" spans="1:17" hidden="1">
      <c r="A259" s="7" t="s">
        <v>63</v>
      </c>
    </row>
    <row r="260" spans="1:17" hidden="1">
      <c r="A260" s="7" t="s">
        <v>63</v>
      </c>
    </row>
    <row r="261" spans="1:17" hidden="1">
      <c r="A261" s="7" t="s">
        <v>63</v>
      </c>
    </row>
    <row r="262" spans="1:17" hidden="1">
      <c r="A262" s="7" t="s">
        <v>63</v>
      </c>
    </row>
    <row r="263" spans="1:17" hidden="1">
      <c r="A263" s="7" t="s">
        <v>63</v>
      </c>
    </row>
    <row r="264" spans="1:17" hidden="1">
      <c r="A264" s="7" t="s">
        <v>63</v>
      </c>
    </row>
    <row r="265" spans="1:17" hidden="1">
      <c r="A265" s="7" t="s">
        <v>63</v>
      </c>
    </row>
    <row r="266" spans="1:17" hidden="1">
      <c r="A266" s="7" t="s">
        <v>63</v>
      </c>
    </row>
    <row r="267" spans="1:17" hidden="1">
      <c r="A267" s="7" t="s">
        <v>63</v>
      </c>
    </row>
    <row r="268" spans="1:17">
      <c r="A268" s="7">
        <v>9</v>
      </c>
      <c r="B268" s="32" t="s">
        <v>167</v>
      </c>
      <c r="C268" s="33" t="s">
        <v>166</v>
      </c>
      <c r="D268" s="34"/>
      <c r="E268" s="34"/>
      <c r="F268" s="35" t="s">
        <v>70</v>
      </c>
      <c r="G268" s="55">
        <v>1</v>
      </c>
      <c r="H268" s="56"/>
      <c r="I268" s="38"/>
      <c r="J268" s="39">
        <f>IF(AND(G268= "",H268= ""), 0, ROUND(ROUND(I268, 2) * ROUND(IF(H268="",G268,H268),  0), 2))</f>
        <v/>
      </c>
      <c r="K268" s="7"/>
      <c r="M268" s="40">
        <v>0.2</v>
      </c>
      <c r="Q268" s="7">
        <v>9337</v>
      </c>
    </row>
    <row r="269" spans="1:17" hidden="1">
      <c r="A269" s="7" t="s">
        <v>54</v>
      </c>
    </row>
    <row r="270" spans="1:17" hidden="1">
      <c r="A270" s="7" t="s">
        <v>65</v>
      </c>
    </row>
    <row r="271" spans="1:17" ht="16.9125" customHeight="1">
      <c r="A271" s="7">
        <v>5</v>
      </c>
      <c r="B271" s="29" t="s">
        <v>168</v>
      </c>
      <c r="C271" s="54" t="s">
        <v>169</v>
      </c>
      <c r="D271" s="54"/>
      <c r="E271" s="54"/>
      <c r="F271" s="54"/>
      <c r="G271" s="54"/>
      <c r="H271" s="54"/>
      <c r="I271" s="54"/>
      <c r="J271" s="54"/>
      <c r="K271" s="7"/>
    </row>
    <row r="272" spans="1:17" hidden="1">
      <c r="A272" s="7" t="s">
        <v>63</v>
      </c>
    </row>
    <row r="273" spans="1:17" hidden="1">
      <c r="A273" s="7" t="s">
        <v>63</v>
      </c>
    </row>
    <row r="274" spans="1:17" hidden="1">
      <c r="A274" s="7" t="s">
        <v>63</v>
      </c>
    </row>
    <row r="275" spans="1:17" hidden="1">
      <c r="A275" s="7" t="s">
        <v>63</v>
      </c>
    </row>
    <row r="276" spans="1:17">
      <c r="A276" s="7">
        <v>9</v>
      </c>
      <c r="B276" s="32" t="s">
        <v>170</v>
      </c>
      <c r="C276" s="33" t="s">
        <v>52</v>
      </c>
      <c r="D276" s="34"/>
      <c r="E276" s="34"/>
      <c r="F276" s="35" t="s">
        <v>53</v>
      </c>
      <c r="G276" s="36"/>
      <c r="H276" s="37"/>
      <c r="I276" s="38"/>
      <c r="J276" s="39">
        <f>IF(AND(G276= "",H276= ""), 0, ROUND(ROUND(I276, 2) * ROUND(IF(H276="",G276,H276),  3), 2))</f>
        <v/>
      </c>
      <c r="K276" s="7"/>
      <c r="M276" s="40">
        <v>0.2</v>
      </c>
      <c r="Q276" s="7">
        <v>9337</v>
      </c>
    </row>
    <row r="277" spans="1:17" hidden="1">
      <c r="A277" s="7" t="s">
        <v>54</v>
      </c>
    </row>
    <row r="278" spans="1:17" hidden="1">
      <c r="A278" s="7" t="s">
        <v>65</v>
      </c>
    </row>
    <row r="279" spans="1:17">
      <c r="A279" s="7" t="s">
        <v>55</v>
      </c>
      <c r="B279" s="34"/>
      <c r="C279" s="34"/>
      <c r="D279" s="34"/>
      <c r="E279" s="34"/>
      <c r="F279" s="34"/>
      <c r="G279" s="34"/>
      <c r="H279" s="34"/>
      <c r="I279" s="34"/>
      <c r="J279" s="34"/>
    </row>
    <row r="280" spans="1:17">
      <c r="B280" s="34"/>
      <c r="C280" s="41" t="s">
        <v>157</v>
      </c>
      <c r="D280" s="42"/>
      <c r="E280" s="42"/>
      <c r="F280" s="43"/>
      <c r="G280" s="43"/>
      <c r="H280" s="43"/>
      <c r="I280" s="43"/>
      <c r="J280" s="44"/>
    </row>
    <row r="281" spans="1:17">
      <c r="B281" s="34"/>
      <c r="C281" s="45"/>
      <c r="D281" s="7"/>
      <c r="E281" s="7"/>
      <c r="F281" s="7"/>
      <c r="G281" s="7"/>
      <c r="H281" s="7"/>
      <c r="I281" s="7"/>
      <c r="J281" s="8"/>
    </row>
    <row r="282" spans="1:17">
      <c r="B282" s="34"/>
      <c r="C282" s="46" t="s">
        <v>56</v>
      </c>
      <c r="D282" s="47"/>
      <c r="E282" s="47"/>
      <c r="F282" s="48">
        <f>SUMIF(K223:K279, IF(K222="","",K222), J223:J279)</f>
        <v/>
      </c>
      <c r="G282" s="48"/>
      <c r="H282" s="48"/>
      <c r="I282" s="48"/>
      <c r="J282" s="49"/>
    </row>
    <row r="283" spans="1:17" hidden="1">
      <c r="B283" s="34"/>
      <c r="C283" s="50" t="s">
        <v>57</v>
      </c>
      <c r="D283" s="51"/>
      <c r="E283" s="51"/>
      <c r="F283" s="52">
        <f>ROUND(SUMIF(K223:K279, IF(K222="","",K222), J223:J279) * 0.2, 2)</f>
        <v/>
      </c>
      <c r="G283" s="52"/>
      <c r="H283" s="52"/>
      <c r="I283" s="52"/>
      <c r="J283" s="53"/>
    </row>
    <row r="284" spans="1:17" hidden="1">
      <c r="B284" s="34"/>
      <c r="C284" s="46" t="s">
        <v>58</v>
      </c>
      <c r="D284" s="47"/>
      <c r="E284" s="47"/>
      <c r="F284" s="48">
        <f>SUM(F282:F283)</f>
        <v/>
      </c>
      <c r="G284" s="48"/>
      <c r="H284" s="48"/>
      <c r="I284" s="48"/>
      <c r="J284" s="49"/>
    </row>
    <row r="285" spans="1:17">
      <c r="A285" s="7" t="s">
        <v>46</v>
      </c>
      <c r="B285" s="34"/>
      <c r="C285" s="34"/>
      <c r="D285" s="34"/>
      <c r="E285" s="34"/>
      <c r="F285" s="34"/>
      <c r="G285" s="34"/>
      <c r="H285" s="34"/>
      <c r="I285" s="34"/>
      <c r="J285" s="34"/>
    </row>
    <row r="286" spans="1:17">
      <c r="B286" s="34"/>
      <c r="C286" s="41" t="s">
        <v>47</v>
      </c>
      <c r="D286" s="42"/>
      <c r="E286" s="42"/>
      <c r="F286" s="43"/>
      <c r="G286" s="43"/>
      <c r="H286" s="43"/>
      <c r="I286" s="43"/>
      <c r="J286" s="44"/>
    </row>
    <row r="287" spans="1:17">
      <c r="B287" s="34"/>
      <c r="C287" s="45"/>
      <c r="D287" s="7"/>
      <c r="E287" s="7"/>
      <c r="F287" s="7"/>
      <c r="G287" s="7"/>
      <c r="H287" s="7"/>
      <c r="I287" s="7"/>
      <c r="J287" s="8"/>
    </row>
    <row r="288" spans="1:17">
      <c r="B288" s="34"/>
      <c r="C288" s="50" t="s">
        <v>56</v>
      </c>
      <c r="D288" s="51"/>
      <c r="E288" s="51"/>
      <c r="F288" s="52">
        <f>SUMIF(K14:K285, IF(K13="","",K13), J14:J285)</f>
        <v/>
      </c>
      <c r="G288" s="52"/>
      <c r="H288" s="52"/>
      <c r="I288" s="52"/>
      <c r="J288" s="53"/>
    </row>
    <row r="289" spans="1:10" ht="16.9125" customHeight="1">
      <c r="B289" s="34"/>
      <c r="C289" s="50" t="s">
        <v>57</v>
      </c>
      <c r="D289" s="51"/>
      <c r="E289" s="51"/>
      <c r="F289" s="52">
        <f>ROUND(SUMIF(K14:K285, IF(K13="","",K13), J14:J285) * 0.2, 2)</f>
        <v/>
      </c>
      <c r="G289" s="52"/>
      <c r="H289" s="52"/>
      <c r="I289" s="52"/>
      <c r="J289" s="53"/>
    </row>
    <row r="290" spans="1:10">
      <c r="B290" s="34"/>
      <c r="C290" s="46" t="s">
        <v>58</v>
      </c>
      <c r="D290" s="47"/>
      <c r="E290" s="47"/>
      <c r="F290" s="48">
        <f>SUM(F288:F289)</f>
        <v/>
      </c>
      <c r="G290" s="48"/>
      <c r="H290" s="48"/>
      <c r="I290" s="48"/>
      <c r="J290" s="49"/>
    </row>
    <row r="291" spans="1:10" ht="40.8375" customHeight="1">
      <c r="B291" s="3"/>
      <c r="C291" s="62" t="s">
        <v>171</v>
      </c>
      <c r="D291" s="62"/>
      <c r="E291" s="62"/>
      <c r="F291" s="62"/>
      <c r="G291" s="62"/>
      <c r="H291" s="62"/>
      <c r="I291" s="62"/>
      <c r="J291" s="62"/>
    </row>
    <row r="293" spans="1:10">
      <c r="C293" s="63" t="s">
        <v>172</v>
      </c>
      <c r="D293" s="63"/>
      <c r="E293" s="63"/>
      <c r="F293" s="63"/>
      <c r="G293" s="63"/>
      <c r="H293" s="63"/>
      <c r="I293" s="63"/>
      <c r="J293" s="63"/>
    </row>
    <row r="294" spans="1:10" ht="16.9125" customHeight="1">
      <c r="C294" s="64" t="s">
        <v>173</v>
      </c>
      <c r="D294" s="65"/>
      <c r="E294" s="65"/>
      <c r="F294" s="66">
        <f>SUMIF(K24:K276, "", J24:J276)</f>
        <v/>
      </c>
      <c r="G294" s="66"/>
      <c r="H294" s="66"/>
      <c r="I294" s="66"/>
      <c r="J294" s="66"/>
    </row>
    <row r="295" spans="1:10" ht="16.375" customHeight="1">
      <c r="C295" s="67" t="s">
        <v>174</v>
      </c>
      <c r="D295" s="68"/>
      <c r="E295" s="68"/>
      <c r="F295" s="69">
        <f>SUMIF(K24:K24, "", J24:J24)</f>
        <v/>
      </c>
      <c r="G295" s="70"/>
      <c r="H295" s="70"/>
      <c r="I295" s="70"/>
      <c r="J295" s="70"/>
    </row>
    <row r="296" spans="1:10" ht="16.375" customHeight="1">
      <c r="C296" s="67" t="s">
        <v>175</v>
      </c>
      <c r="D296" s="68"/>
      <c r="E296" s="68"/>
      <c r="F296" s="69">
        <f>SUMIF(K35:K53, "", J35:J53)</f>
        <v/>
      </c>
      <c r="G296" s="70"/>
      <c r="H296" s="70"/>
      <c r="I296" s="70"/>
      <c r="J296" s="70"/>
    </row>
    <row r="297" spans="1:10">
      <c r="C297" s="67" t="s">
        <v>176</v>
      </c>
      <c r="D297" s="68"/>
      <c r="E297" s="68"/>
      <c r="F297" s="69">
        <f>SUMIF(K75:K119, "", J75:J119)</f>
        <v/>
      </c>
      <c r="G297" s="70"/>
      <c r="H297" s="70"/>
      <c r="I297" s="70"/>
      <c r="J297" s="70"/>
    </row>
    <row r="298" spans="1:10">
      <c r="C298" s="67" t="s">
        <v>177</v>
      </c>
      <c r="D298" s="68"/>
      <c r="E298" s="68"/>
      <c r="F298" s="69">
        <f>SUMIF(K139:K141, "", J139:J141)</f>
        <v/>
      </c>
      <c r="G298" s="70"/>
      <c r="H298" s="70"/>
      <c r="I298" s="70"/>
      <c r="J298" s="70"/>
    </row>
    <row r="299" spans="1:10">
      <c r="C299" s="67" t="s">
        <v>178</v>
      </c>
      <c r="D299" s="68"/>
      <c r="E299" s="68"/>
      <c r="F299" s="69">
        <f>SUMIF(K154:K177, "", J154:J177)</f>
        <v/>
      </c>
      <c r="G299" s="70"/>
      <c r="H299" s="70"/>
      <c r="I299" s="70"/>
      <c r="J299" s="70"/>
    </row>
    <row r="300" spans="1:10" ht="16.375" customHeight="1">
      <c r="C300" s="67" t="s">
        <v>179</v>
      </c>
      <c r="D300" s="68"/>
      <c r="E300" s="68"/>
      <c r="F300" s="69">
        <f>SUMIF(K201:K213, "", J201:J213)</f>
        <v/>
      </c>
      <c r="G300" s="70"/>
      <c r="H300" s="70"/>
      <c r="I300" s="70"/>
      <c r="J300" s="70"/>
    </row>
    <row r="301" spans="1:10">
      <c r="C301" s="67" t="s">
        <v>180</v>
      </c>
      <c r="D301" s="68"/>
      <c r="E301" s="68"/>
      <c r="F301" s="69">
        <f>SUMIF(K235:K276, "", J235:J276)</f>
        <v/>
      </c>
      <c r="G301" s="70"/>
      <c r="H301" s="70"/>
      <c r="I301" s="70"/>
      <c r="J301" s="70"/>
    </row>
    <row r="302" spans="1:10">
      <c r="C302" s="71" t="s">
        <v>181</v>
      </c>
      <c r="D302" s="72"/>
      <c r="E302" s="72"/>
      <c r="F302" s="73"/>
      <c r="G302" s="73"/>
      <c r="H302" s="73"/>
      <c r="I302" s="73"/>
      <c r="J302" s="74"/>
    </row>
    <row r="303" spans="1:10">
      <c r="C303" s="75"/>
      <c r="D303" s="3"/>
      <c r="E303" s="3"/>
      <c r="F303" s="3"/>
      <c r="G303" s="3"/>
      <c r="H303" s="3"/>
      <c r="I303" s="3"/>
      <c r="J303" s="76"/>
    </row>
    <row r="304" spans="1:10">
      <c r="A304" s="61"/>
      <c r="C304" s="77" t="s">
        <v>56</v>
      </c>
      <c r="D304" s="7"/>
      <c r="E304" s="7"/>
      <c r="F304" s="78">
        <f>SUMIF(K5:K291, IF(K4="","",K4), J5:J291)</f>
        <v/>
      </c>
      <c r="G304" s="79"/>
      <c r="H304" s="79"/>
      <c r="I304" s="79"/>
      <c r="J304" s="80"/>
    </row>
    <row r="305" spans="1:10">
      <c r="A305" s="61"/>
      <c r="C305" s="77" t="s">
        <v>57</v>
      </c>
      <c r="D305" s="7"/>
      <c r="E305" s="7"/>
      <c r="F305" s="78">
        <f>ROUND(SUMIF(K5:K291, IF(K4="","",K4), J5:J291) * 0.2, 2)</f>
        <v/>
      </c>
      <c r="G305" s="79"/>
      <c r="H305" s="79"/>
      <c r="I305" s="79"/>
      <c r="J305" s="80"/>
    </row>
    <row r="306" spans="1:10">
      <c r="C306" s="81" t="s">
        <v>58</v>
      </c>
      <c r="D306" s="82"/>
      <c r="E306" s="82"/>
      <c r="F306" s="83">
        <f>SUM(F304:F305)</f>
        <v/>
      </c>
      <c r="G306" s="84"/>
      <c r="H306" s="84"/>
      <c r="I306" s="84"/>
      <c r="J306" s="85"/>
    </row>
    <row r="307" spans="1:10">
      <c r="C307" s="86"/>
    </row>
    <row r="308" spans="1:10">
      <c r="C308" s="87" t="s">
        <v>182</v>
      </c>
    </row>
    <row r="309" spans="1:10">
      <c r="C309" s="82">
        <f>IF('Paramètres'!AA2&lt;&gt;"",'Paramètres'!AA2,"")</f>
        <v/>
      </c>
      <c r="D309" s="82"/>
      <c r="E309" s="82"/>
      <c r="F309" s="82"/>
      <c r="G309" s="82"/>
      <c r="H309" s="82"/>
      <c r="I309" s="82"/>
      <c r="J309" s="82"/>
    </row>
    <row r="310" spans="1:10">
      <c r="C310" s="82"/>
      <c r="D310" s="82"/>
      <c r="E310" s="82"/>
      <c r="F310" s="82"/>
      <c r="G310" s="82"/>
      <c r="H310" s="82"/>
      <c r="I310" s="82"/>
      <c r="J310" s="82"/>
    </row>
    <row r="311" spans="1:10" ht="56.7" customHeight="1">
      <c r="F311" s="88" t="s">
        <v>183</v>
      </c>
      <c r="G311" s="88"/>
      <c r="H311" s="88"/>
      <c r="I311" s="88"/>
      <c r="J311" s="88"/>
    </row>
    <row r="313" spans="1:10" ht="85.05" customHeight="1">
      <c r="C313" s="89" t="s">
        <v>184</v>
      </c>
      <c r="D313" s="89"/>
      <c r="F313" s="89" t="s">
        <v>185</v>
      </c>
      <c r="G313" s="89"/>
      <c r="H313" s="89"/>
      <c r="I313" s="89"/>
      <c r="J313" s="89"/>
    </row>
    <row r="314" spans="1:10">
      <c r="C314" s="90" t="s">
        <v>186</v>
      </c>
      <c r="D314" s="90"/>
      <c r="E314" s="90"/>
      <c r="F314" s="90"/>
      <c r="G314" s="90"/>
      <c r="H314" s="90"/>
      <c r="I314" s="90"/>
      <c r="J314" s="90"/>
    </row>
  </sheetData>
  <sheetProtection password="E95E" sheet="1" objects="1" selectLockedCells="1"/>
  <mergeCells count="185">
    <mergeCell ref="C3:E3"/>
    <mergeCell ref="C4:E4"/>
    <mergeCell ref="C13:E13"/>
    <mergeCell ref="C14:E14"/>
    <mergeCell ref="C24:E24"/>
    <mergeCell ref="C26:E26"/>
    <mergeCell ref="F27:J27"/>
    <mergeCell ref="C27:E27"/>
    <mergeCell ref="F28:J28"/>
    <mergeCell ref="C28:E28"/>
    <mergeCell ref="F29:J29"/>
    <mergeCell ref="C29:E29"/>
    <mergeCell ref="F30:J30"/>
    <mergeCell ref="C30:E30"/>
    <mergeCell ref="F31:J31"/>
    <mergeCell ref="C31:E31"/>
    <mergeCell ref="C32:E32"/>
    <mergeCell ref="C33:E33"/>
    <mergeCell ref="C35:E35"/>
    <mergeCell ref="C38:E38"/>
    <mergeCell ref="C40:E40"/>
    <mergeCell ref="C43:E43"/>
    <mergeCell ref="C46:E46"/>
    <mergeCell ref="C51:E51"/>
    <mergeCell ref="C53:E53"/>
    <mergeCell ref="C57:E57"/>
    <mergeCell ref="F58:J58"/>
    <mergeCell ref="C58:E58"/>
    <mergeCell ref="F59:J59"/>
    <mergeCell ref="C59:E59"/>
    <mergeCell ref="F60:J60"/>
    <mergeCell ref="C60:E60"/>
    <mergeCell ref="F61:J61"/>
    <mergeCell ref="C61:E61"/>
    <mergeCell ref="F62:J62"/>
    <mergeCell ref="C62:E62"/>
    <mergeCell ref="C63:E63"/>
    <mergeCell ref="C64:E64"/>
    <mergeCell ref="C74:E74"/>
    <mergeCell ref="C75:E75"/>
    <mergeCell ref="C79:E79"/>
    <mergeCell ref="C87:E87"/>
    <mergeCell ref="C88:E88"/>
    <mergeCell ref="C92:E92"/>
    <mergeCell ref="C101:E101"/>
    <mergeCell ref="C102:E102"/>
    <mergeCell ref="C105:E105"/>
    <mergeCell ref="C116:E116"/>
    <mergeCell ref="C117:E117"/>
    <mergeCell ref="C119:E119"/>
    <mergeCell ref="C122:E122"/>
    <mergeCell ref="F123:J123"/>
    <mergeCell ref="C123:E123"/>
    <mergeCell ref="F124:J124"/>
    <mergeCell ref="C124:E124"/>
    <mergeCell ref="F125:J125"/>
    <mergeCell ref="C125:E125"/>
    <mergeCell ref="F126:J126"/>
    <mergeCell ref="C126:E126"/>
    <mergeCell ref="F127:J127"/>
    <mergeCell ref="C127:E127"/>
    <mergeCell ref="C128:E128"/>
    <mergeCell ref="C129:E129"/>
    <mergeCell ref="C138:E138"/>
    <mergeCell ref="C139:E139"/>
    <mergeCell ref="C141:E141"/>
    <mergeCell ref="C144:E144"/>
    <mergeCell ref="F145:J145"/>
    <mergeCell ref="C145:E145"/>
    <mergeCell ref="F146:J146"/>
    <mergeCell ref="C146:E146"/>
    <mergeCell ref="F147:J147"/>
    <mergeCell ref="C147:E147"/>
    <mergeCell ref="F148:J148"/>
    <mergeCell ref="C148:E148"/>
    <mergeCell ref="F149:J149"/>
    <mergeCell ref="C149:E149"/>
    <mergeCell ref="C150:E150"/>
    <mergeCell ref="C151:E151"/>
    <mergeCell ref="C153:E153"/>
    <mergeCell ref="C154:E154"/>
    <mergeCell ref="C156:E156"/>
    <mergeCell ref="C159:E159"/>
    <mergeCell ref="C160:E160"/>
    <mergeCell ref="C163:E163"/>
    <mergeCell ref="C165:E165"/>
    <mergeCell ref="C167:E167"/>
    <mergeCell ref="C168:E168"/>
    <mergeCell ref="C171:E171"/>
    <mergeCell ref="C174:E174"/>
    <mergeCell ref="C177:E177"/>
    <mergeCell ref="C180:E180"/>
    <mergeCell ref="F181:J181"/>
    <mergeCell ref="C181:E181"/>
    <mergeCell ref="F182:J182"/>
    <mergeCell ref="C182:E182"/>
    <mergeCell ref="F183:J183"/>
    <mergeCell ref="C183:E183"/>
    <mergeCell ref="F184:J184"/>
    <mergeCell ref="C184:E184"/>
    <mergeCell ref="F185:J185"/>
    <mergeCell ref="C185:E185"/>
    <mergeCell ref="C186:E186"/>
    <mergeCell ref="C187:E187"/>
    <mergeCell ref="C201:E201"/>
    <mergeCell ref="C204:E204"/>
    <mergeCell ref="C208:E208"/>
    <mergeCell ref="C211:E211"/>
    <mergeCell ref="C213:E213"/>
    <mergeCell ref="C216:E216"/>
    <mergeCell ref="F217:J217"/>
    <mergeCell ref="C217:E217"/>
    <mergeCell ref="F218:J218"/>
    <mergeCell ref="C218:E218"/>
    <mergeCell ref="F219:J219"/>
    <mergeCell ref="C219:E219"/>
    <mergeCell ref="F220:J220"/>
    <mergeCell ref="C220:E220"/>
    <mergeCell ref="F221:J221"/>
    <mergeCell ref="C221:E221"/>
    <mergeCell ref="C222:E222"/>
    <mergeCell ref="C223:E223"/>
    <mergeCell ref="C235:E235"/>
    <mergeCell ref="C238:E238"/>
    <mergeCell ref="C255:E255"/>
    <mergeCell ref="C258:E258"/>
    <mergeCell ref="C268:E268"/>
    <mergeCell ref="C271:E271"/>
    <mergeCell ref="C276:E276"/>
    <mergeCell ref="C279:E279"/>
    <mergeCell ref="F280:J280"/>
    <mergeCell ref="C280:E280"/>
    <mergeCell ref="F281:J281"/>
    <mergeCell ref="C281:E281"/>
    <mergeCell ref="F282:J282"/>
    <mergeCell ref="C282:E282"/>
    <mergeCell ref="F283:J283"/>
    <mergeCell ref="C283:E283"/>
    <mergeCell ref="F284:J284"/>
    <mergeCell ref="C284:E284"/>
    <mergeCell ref="C285:E285"/>
    <mergeCell ref="F286:J286"/>
    <mergeCell ref="C286:E286"/>
    <mergeCell ref="F287:J287"/>
    <mergeCell ref="C287:E287"/>
    <mergeCell ref="F288:J288"/>
    <mergeCell ref="C288:E288"/>
    <mergeCell ref="F289:J289"/>
    <mergeCell ref="C289:E289"/>
    <mergeCell ref="F290:J290"/>
    <mergeCell ref="C290:E290"/>
    <mergeCell ref="C291:J291"/>
    <mergeCell ref="C293:J293"/>
    <mergeCell ref="F294:J294"/>
    <mergeCell ref="C294:E294"/>
    <mergeCell ref="F295:J295"/>
    <mergeCell ref="C295:E295"/>
    <mergeCell ref="F296:J296"/>
    <mergeCell ref="C296:E296"/>
    <mergeCell ref="F297:J297"/>
    <mergeCell ref="C297:E297"/>
    <mergeCell ref="F298:J298"/>
    <mergeCell ref="C298:E298"/>
    <mergeCell ref="F299:J299"/>
    <mergeCell ref="C299:E299"/>
    <mergeCell ref="F300:J300"/>
    <mergeCell ref="C300:E300"/>
    <mergeCell ref="F301:J301"/>
    <mergeCell ref="C301:E301"/>
    <mergeCell ref="C302:E302"/>
    <mergeCell ref="C303:J303"/>
    <mergeCell ref="C304:E304"/>
    <mergeCell ref="F304:J304"/>
    <mergeCell ref="C305:E305"/>
    <mergeCell ref="F305:J305"/>
    <mergeCell ref="C306:E306"/>
    <mergeCell ref="F306:J306"/>
    <mergeCell ref="C307:J307"/>
    <mergeCell ref="C308:J308"/>
    <mergeCell ref="C309:J309"/>
    <mergeCell ref="C310:J310"/>
    <mergeCell ref="F311:J311"/>
    <mergeCell ref="C313:D313"/>
    <mergeCell ref="F313:J313"/>
    <mergeCell ref="C314:J314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&amp;L24.1225 NM44 - CH LIMOGES
&amp;RDPGF - Lot n°05 Charpente Métallique 
DCE - Edition du 24/12/2025</oddHeader>
    <oddFooter>&amp;LNOVAM Ingénierie&amp;RPage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1" t="s">
        <v>187</v>
      </c>
      <c r="AA1" s="7">
        <f>IF('DPGF'!F306&lt;&gt;"",'DPGF'!F306,"0")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1" t="s">
        <v>188</v>
      </c>
      <c r="B3" s="88" t="s">
        <v>189</v>
      </c>
      <c r="C3" s="92" t="s">
        <v>214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1" t="s">
        <v>190</v>
      </c>
      <c r="B5" s="88" t="s">
        <v>191</v>
      </c>
      <c r="C5" s="92" t="s">
        <v>215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1" t="s">
        <v>200</v>
      </c>
      <c r="B7" s="88" t="s">
        <v>201</v>
      </c>
      <c r="C7" s="92" t="s">
        <v>216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1" t="s">
        <v>202</v>
      </c>
      <c r="B9" s="88" t="s">
        <v>203</v>
      </c>
      <c r="C9" s="92" t="s">
        <v>44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1" t="s">
        <v>192</v>
      </c>
      <c r="B11" s="88" t="s">
        <v>193</v>
      </c>
      <c r="C11" s="92" t="s">
        <v>45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1" t="s">
        <v>204</v>
      </c>
      <c r="B13" s="88" t="s">
        <v>205</v>
      </c>
      <c r="C13" s="92" t="s">
        <v>217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1" t="s">
        <v>206</v>
      </c>
      <c r="B15" s="88" t="s">
        <v>207</v>
      </c>
      <c r="C15" s="92" t="s">
        <v>218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1" t="s">
        <v>208</v>
      </c>
      <c r="B17" s="88" t="s">
        <v>209</v>
      </c>
      <c r="C17" s="92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210</v>
      </c>
      <c r="AA19" s="7">
        <f>INT((AA5-AA18*100)/10)</f>
        <v/>
      </c>
    </row>
    <row r="20" spans="1:27" ht="12.75" customHeight="1">
      <c r="C20" s="95">
        <v>0.055</v>
      </c>
      <c r="E20" s="94" t="s">
        <v>211</v>
      </c>
      <c r="AA20" s="7">
        <f>AA5-AA18*100-AA19*10</f>
        <v/>
      </c>
    </row>
    <row r="21" spans="1:27" ht="12.75" customHeight="1">
      <c r="C21" s="95">
        <v>0</v>
      </c>
      <c r="E21" s="94" t="s">
        <v>212</v>
      </c>
      <c r="AA21" s="7">
        <f>INT(AA6/10)</f>
        <v/>
      </c>
    </row>
    <row r="22" spans="1:27" ht="12.75" customHeight="1">
      <c r="C22" s="96">
        <v>0</v>
      </c>
      <c r="E22" s="94" t="s">
        <v>213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1" t="s">
        <v>194</v>
      </c>
      <c r="B24" s="88" t="s">
        <v>195</v>
      </c>
      <c r="C24" s="92"/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1" t="s">
        <v>196</v>
      </c>
      <c r="B26" s="88" t="s">
        <v>197</v>
      </c>
      <c r="C26" s="92"/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1" t="s">
        <v>198</v>
      </c>
      <c r="B28" s="88" t="s">
        <v>199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219</v>
      </c>
      <c r="B1" s="7" t="s">
        <v>220</v>
      </c>
    </row>
    <row r="2" spans="1:3">
      <c r="A2" s="7" t="s">
        <v>221</v>
      </c>
      <c r="B2" s="7" t="s">
        <v>214</v>
      </c>
    </row>
    <row r="3" spans="1:3">
      <c r="A3" s="7" t="s">
        <v>222</v>
      </c>
      <c r="B3" s="7">
        <v>1</v>
      </c>
    </row>
    <row r="4" spans="1:3">
      <c r="A4" s="7" t="s">
        <v>223</v>
      </c>
      <c r="B4" s="7">
        <v>0</v>
      </c>
    </row>
    <row r="5" spans="1:3">
      <c r="A5" s="7" t="s">
        <v>224</v>
      </c>
      <c r="B5" s="7">
        <v>0</v>
      </c>
    </row>
    <row r="6" spans="1:3">
      <c r="A6" s="7" t="s">
        <v>225</v>
      </c>
      <c r="B6" s="7">
        <v>1</v>
      </c>
    </row>
    <row r="7" spans="1:3">
      <c r="A7" s="7" t="s">
        <v>226</v>
      </c>
      <c r="B7" s="7">
        <v>1</v>
      </c>
    </row>
    <row r="8" spans="1:3">
      <c r="A8" s="7" t="s">
        <v>227</v>
      </c>
      <c r="B8" s="7">
        <v>0</v>
      </c>
    </row>
    <row r="9" spans="1:3">
      <c r="A9" s="7" t="s">
        <v>228</v>
      </c>
      <c r="B9" s="7">
        <v>0</v>
      </c>
    </row>
    <row r="10" spans="1:3">
      <c r="A10" s="7" t="s">
        <v>229</v>
      </c>
      <c r="C10" s="7" t="s">
        <v>230</v>
      </c>
    </row>
    <row r="11" spans="1:3">
      <c r="A11" s="7" t="s">
        <v>231</v>
      </c>
      <c r="B11" s="7">
        <v>0</v>
      </c>
    </row>
    <row r="12" spans="1:3">
      <c r="A12" s="7" t="s">
        <v>232</v>
      </c>
      <c r="B12" s="7" t="s">
        <v>233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234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188</v>
      </c>
      <c r="B4" s="88" t="s">
        <v>235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190</v>
      </c>
      <c r="B6" s="88" t="s">
        <v>236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200</v>
      </c>
      <c r="B8" s="88" t="s">
        <v>237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202</v>
      </c>
      <c r="B10" s="88" t="s">
        <v>238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192</v>
      </c>
      <c r="B12" s="88" t="s">
        <v>239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204</v>
      </c>
      <c r="B14" s="88" t="s">
        <v>240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206</v>
      </c>
      <c r="B16" s="88" t="s">
        <v>241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208</v>
      </c>
      <c r="B18" s="88" t="s">
        <v>242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243</v>
      </c>
      <c r="B20" s="88" t="s">
        <v>244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194</v>
      </c>
      <c r="B22" s="88" t="s">
        <v>245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196</v>
      </c>
      <c r="B24" s="88" t="s">
        <v>246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198</v>
      </c>
      <c r="B28" s="88" t="s">
        <v>247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248</v>
      </c>
      <c r="C2" s="101"/>
      <c r="D2" s="101"/>
      <c r="E2" s="101"/>
      <c r="F2" s="101"/>
    </row>
    <row r="4" spans="2:6" ht="12.75" customHeight="1">
      <c r="B4" s="102" t="s">
        <v>249</v>
      </c>
      <c r="C4" s="102" t="s">
        <v>250</v>
      </c>
      <c r="D4" s="102" t="s">
        <v>251</v>
      </c>
      <c r="E4" s="102" t="s">
        <v>252</v>
      </c>
      <c r="F4" s="102" t="s">
        <v>253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2025-12-23T19:33:32Z</dcterms:created>
  <dcterms:modified xsi:type="dcterms:W3CDTF">2025-12-23T19:33:32Z</dcterms:modified>
</cp:coreProperties>
</file>